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3040" windowHeight="9120" tabRatio="804"/>
  </bookViews>
  <sheets>
    <sheet name="プログラム詳細" sheetId="122" r:id="rId1"/>
    <sheet name="施設詳細" sheetId="123" r:id="rId2"/>
    <sheet name="冊子情報" sheetId="124" r:id="rId3"/>
    <sheet name="施設群" sheetId="127" r:id="rId4"/>
    <sheet name="定員計算" sheetId="126" r:id="rId5"/>
    <sheet name="基幹" sheetId="125" r:id="rId6"/>
    <sheet name="連携1" sheetId="128" r:id="rId7"/>
    <sheet name="連携2" sheetId="160" r:id="rId8"/>
    <sheet name="連携3" sheetId="161" r:id="rId9"/>
    <sheet name="連携4" sheetId="162" r:id="rId10"/>
    <sheet name="連携5" sheetId="163" r:id="rId11"/>
    <sheet name="連携6" sheetId="164" r:id="rId12"/>
    <sheet name="連携7" sheetId="165" r:id="rId13"/>
    <sheet name="連携8" sheetId="166" r:id="rId14"/>
    <sheet name="連携9" sheetId="167" r:id="rId15"/>
    <sheet name="連携10" sheetId="168" r:id="rId16"/>
    <sheet name="連携11" sheetId="169" r:id="rId17"/>
    <sheet name="連携12" sheetId="170" r:id="rId18"/>
    <sheet name="連携13" sheetId="171" r:id="rId19"/>
    <sheet name="連携14" sheetId="172" r:id="rId20"/>
    <sheet name="連携15" sheetId="173" r:id="rId21"/>
    <sheet name="連携16" sheetId="174" r:id="rId22"/>
    <sheet name="連携17" sheetId="175" r:id="rId23"/>
    <sheet name="連携18" sheetId="176" r:id="rId24"/>
    <sheet name="連携19" sheetId="177" r:id="rId25"/>
    <sheet name="連携20" sheetId="178" r:id="rId26"/>
    <sheet name="連携21" sheetId="179" r:id="rId27"/>
    <sheet name="連携22" sheetId="180" r:id="rId28"/>
    <sheet name="連携23" sheetId="181" r:id="rId29"/>
    <sheet name="連携24" sheetId="182" r:id="rId30"/>
    <sheet name="連携25" sheetId="183" r:id="rId31"/>
    <sheet name="連携26" sheetId="184" r:id="rId32"/>
    <sheet name="連携27" sheetId="185" r:id="rId33"/>
    <sheet name="連携28" sheetId="186" r:id="rId34"/>
    <sheet name="連携29" sheetId="187" r:id="rId35"/>
    <sheet name="連携30" sheetId="188" r:id="rId36"/>
    <sheet name="連携31" sheetId="189" r:id="rId37"/>
    <sheet name="連携32" sheetId="190" r:id="rId38"/>
    <sheet name="連携33" sheetId="191" r:id="rId39"/>
    <sheet name="連携34" sheetId="192" r:id="rId40"/>
    <sheet name="連携35" sheetId="193" r:id="rId41"/>
    <sheet name="連携36" sheetId="194" r:id="rId42"/>
    <sheet name="連携37" sheetId="195" r:id="rId43"/>
    <sheet name="連携38" sheetId="196" r:id="rId44"/>
    <sheet name="連携39" sheetId="197" r:id="rId45"/>
    <sheet name="連携40" sheetId="198" r:id="rId46"/>
  </sheets>
  <definedNames>
    <definedName name="AREA">#REF!</definedName>
    <definedName name="BAISHO">#REF!</definedName>
    <definedName name="HOKEN">#REF!</definedName>
    <definedName name="HPTYPE">#REF!</definedName>
    <definedName name="JIKANGAI">#REF!</definedName>
    <definedName name="PREF">#REF!</definedName>
    <definedName name="PREF2">#REF!</definedName>
    <definedName name="PREF3">#REF!</definedName>
    <definedName name="PREF4">#REF!</definedName>
    <definedName name="_xlnm.Print_Titles" localSheetId="5">基幹!$136:$137</definedName>
    <definedName name="_xlnm.Print_Titles" localSheetId="3">施設群!$78:$79</definedName>
    <definedName name="_xlnm.Print_Titles" localSheetId="1">施設詳細!$3:$4</definedName>
    <definedName name="_xlnm.Print_Titles" localSheetId="6">連携1!#REF!</definedName>
    <definedName name="_xlnm.Print_Titles" localSheetId="15">連携10!#REF!</definedName>
    <definedName name="_xlnm.Print_Titles" localSheetId="16">連携11!#REF!</definedName>
    <definedName name="_xlnm.Print_Titles" localSheetId="17">連携12!#REF!</definedName>
    <definedName name="_xlnm.Print_Titles" localSheetId="18">連携13!#REF!</definedName>
    <definedName name="_xlnm.Print_Titles" localSheetId="19">連携14!#REF!</definedName>
    <definedName name="_xlnm.Print_Titles" localSheetId="20">連携15!#REF!</definedName>
    <definedName name="_xlnm.Print_Titles" localSheetId="21">連携16!#REF!</definedName>
    <definedName name="_xlnm.Print_Titles" localSheetId="22">連携17!#REF!</definedName>
    <definedName name="_xlnm.Print_Titles" localSheetId="23">連携18!#REF!</definedName>
    <definedName name="_xlnm.Print_Titles" localSheetId="24">連携19!#REF!</definedName>
    <definedName name="_xlnm.Print_Titles" localSheetId="7">連携2!#REF!</definedName>
    <definedName name="_xlnm.Print_Titles" localSheetId="25">連携20!#REF!</definedName>
    <definedName name="_xlnm.Print_Titles" localSheetId="26">連携21!#REF!</definedName>
    <definedName name="_xlnm.Print_Titles" localSheetId="27">連携22!#REF!</definedName>
    <definedName name="_xlnm.Print_Titles" localSheetId="28">連携23!#REF!</definedName>
    <definedName name="_xlnm.Print_Titles" localSheetId="29">連携24!#REF!</definedName>
    <definedName name="_xlnm.Print_Titles" localSheetId="30">連携25!#REF!</definedName>
    <definedName name="_xlnm.Print_Titles" localSheetId="31">連携26!#REF!</definedName>
    <definedName name="_xlnm.Print_Titles" localSheetId="32">連携27!#REF!</definedName>
    <definedName name="_xlnm.Print_Titles" localSheetId="33">連携28!#REF!</definedName>
    <definedName name="_xlnm.Print_Titles" localSheetId="34">連携29!#REF!</definedName>
    <definedName name="_xlnm.Print_Titles" localSheetId="8">連携3!#REF!</definedName>
    <definedName name="_xlnm.Print_Titles" localSheetId="35">連携30!#REF!</definedName>
    <definedName name="_xlnm.Print_Titles" localSheetId="36">連携31!#REF!</definedName>
    <definedName name="_xlnm.Print_Titles" localSheetId="37">連携32!#REF!</definedName>
    <definedName name="_xlnm.Print_Titles" localSheetId="38">連携33!#REF!</definedName>
    <definedName name="_xlnm.Print_Titles" localSheetId="39">連携34!#REF!</definedName>
    <definedName name="_xlnm.Print_Titles" localSheetId="40">連携35!#REF!</definedName>
    <definedName name="_xlnm.Print_Titles" localSheetId="41">連携36!#REF!</definedName>
    <definedName name="_xlnm.Print_Titles" localSheetId="42">連携37!#REF!</definedName>
    <definedName name="_xlnm.Print_Titles" localSheetId="43">連携38!#REF!</definedName>
    <definedName name="_xlnm.Print_Titles" localSheetId="44">連携39!#REF!</definedName>
    <definedName name="_xlnm.Print_Titles" localSheetId="9">連携4!#REF!</definedName>
    <definedName name="_xlnm.Print_Titles" localSheetId="45">連携40!#REF!</definedName>
    <definedName name="_xlnm.Print_Titles" localSheetId="10">連携5!#REF!</definedName>
    <definedName name="_xlnm.Print_Titles" localSheetId="11">連携6!#REF!</definedName>
    <definedName name="_xlnm.Print_Titles" localSheetId="12">連携7!#REF!</definedName>
    <definedName name="_xlnm.Print_Titles" localSheetId="13">連携8!#REF!</definedName>
    <definedName name="_xlnm.Print_Titles" localSheetId="14">連携9!#REF!</definedName>
    <definedName name="SMALL">#REF!</definedName>
    <definedName name="WAKU">#REF!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5" i="123" l="1"/>
  <c r="I44" i="123"/>
  <c r="I43" i="123"/>
  <c r="I42" i="123"/>
  <c r="I41" i="123"/>
  <c r="I40" i="123"/>
  <c r="I39" i="123"/>
  <c r="I38" i="123"/>
  <c r="I37" i="123"/>
  <c r="I36" i="123"/>
  <c r="I35" i="123"/>
  <c r="I34" i="123"/>
  <c r="I33" i="123"/>
  <c r="I32" i="123"/>
  <c r="I31" i="123"/>
  <c r="I30" i="123"/>
  <c r="I29" i="123"/>
  <c r="I28" i="123"/>
  <c r="I27" i="123"/>
  <c r="I26" i="123"/>
  <c r="I25" i="123"/>
  <c r="I24" i="123"/>
  <c r="I23" i="123"/>
  <c r="I22" i="123"/>
  <c r="I21" i="123"/>
  <c r="I20" i="123"/>
  <c r="I19" i="123"/>
  <c r="I18" i="123"/>
  <c r="I17" i="123"/>
  <c r="I16" i="123"/>
  <c r="I15" i="123"/>
  <c r="I14" i="123"/>
  <c r="I13" i="123"/>
  <c r="I12" i="123"/>
  <c r="I11" i="123"/>
  <c r="I10" i="123"/>
  <c r="I9" i="123"/>
  <c r="I8" i="123"/>
  <c r="I7" i="123"/>
  <c r="I6" i="123"/>
  <c r="I5" i="123"/>
  <c r="G187" i="125" l="1"/>
  <c r="F134" i="127" l="1"/>
  <c r="F133" i="127"/>
  <c r="F132" i="127"/>
  <c r="F131" i="127"/>
  <c r="C5" i="123" l="1"/>
  <c r="K6" i="123"/>
  <c r="K7" i="123"/>
  <c r="D14" i="122" l="1"/>
  <c r="D13" i="122"/>
  <c r="D12" i="122"/>
  <c r="D11" i="122"/>
  <c r="D10" i="122"/>
  <c r="D9" i="122"/>
  <c r="D8" i="122"/>
  <c r="F130" i="127"/>
  <c r="F129" i="127"/>
  <c r="F128" i="127"/>
  <c r="F127" i="127"/>
  <c r="F126" i="127"/>
  <c r="C18" i="126"/>
  <c r="C17" i="126"/>
  <c r="F6" i="127"/>
  <c r="F5" i="127"/>
  <c r="F4" i="127"/>
  <c r="N6" i="123"/>
  <c r="M6" i="123"/>
  <c r="L6" i="123"/>
  <c r="C45" i="123"/>
  <c r="C44" i="123"/>
  <c r="C43" i="123"/>
  <c r="C42" i="123"/>
  <c r="C41" i="123"/>
  <c r="C40" i="123"/>
  <c r="C39" i="123"/>
  <c r="C38" i="123"/>
  <c r="C37" i="123"/>
  <c r="C36" i="123"/>
  <c r="C35" i="123"/>
  <c r="C34" i="123"/>
  <c r="C33" i="123"/>
  <c r="C32" i="123"/>
  <c r="C31" i="123"/>
  <c r="C30" i="123"/>
  <c r="C29" i="123"/>
  <c r="C28" i="123"/>
  <c r="C27" i="123"/>
  <c r="C26" i="123"/>
  <c r="C25" i="123"/>
  <c r="C24" i="123"/>
  <c r="C23" i="123"/>
  <c r="C22" i="123"/>
  <c r="C21" i="123"/>
  <c r="C20" i="123"/>
  <c r="C19" i="123"/>
  <c r="C18" i="123"/>
  <c r="C17" i="123"/>
  <c r="C16" i="123"/>
  <c r="C15" i="123"/>
  <c r="C14" i="123"/>
  <c r="C13" i="123"/>
  <c r="C12" i="123"/>
  <c r="C11" i="123"/>
  <c r="C10" i="123"/>
  <c r="C9" i="123"/>
  <c r="C8" i="123"/>
  <c r="C7" i="123"/>
  <c r="C6" i="123"/>
  <c r="J45" i="123"/>
  <c r="J44" i="123"/>
  <c r="J43" i="123"/>
  <c r="J42" i="123"/>
  <c r="J41" i="123"/>
  <c r="J40" i="123"/>
  <c r="J39" i="123"/>
  <c r="J38" i="123"/>
  <c r="J37" i="123"/>
  <c r="J36" i="123"/>
  <c r="J35" i="123"/>
  <c r="J34" i="123"/>
  <c r="J33" i="123"/>
  <c r="J32" i="123"/>
  <c r="J31" i="123"/>
  <c r="J30" i="123"/>
  <c r="J29" i="123"/>
  <c r="J28" i="123"/>
  <c r="J27" i="123"/>
  <c r="J26" i="123"/>
  <c r="J25" i="123"/>
  <c r="J24" i="123"/>
  <c r="J23" i="123"/>
  <c r="J22" i="123"/>
  <c r="J21" i="123"/>
  <c r="J20" i="123"/>
  <c r="J19" i="123"/>
  <c r="J18" i="123"/>
  <c r="J17" i="123"/>
  <c r="J16" i="123"/>
  <c r="J15" i="123"/>
  <c r="J14" i="123"/>
  <c r="J13" i="123"/>
  <c r="J12" i="123"/>
  <c r="J11" i="123"/>
  <c r="J10" i="123"/>
  <c r="J9" i="123"/>
  <c r="J8" i="123"/>
  <c r="J7" i="123"/>
  <c r="J6" i="123"/>
  <c r="C19" i="126" l="1"/>
  <c r="L7" i="123"/>
  <c r="M7" i="123"/>
  <c r="N7" i="123"/>
  <c r="O7" i="123"/>
  <c r="P7" i="123"/>
  <c r="Q7" i="123"/>
  <c r="R7" i="123"/>
  <c r="S7" i="123"/>
  <c r="S45" i="123" l="1"/>
  <c r="S44" i="123"/>
  <c r="S43" i="123"/>
  <c r="S42" i="123"/>
  <c r="S41" i="123"/>
  <c r="S40" i="123"/>
  <c r="S39" i="123"/>
  <c r="S38" i="123"/>
  <c r="S37" i="123"/>
  <c r="S36" i="123"/>
  <c r="S35" i="123"/>
  <c r="S34" i="123"/>
  <c r="S33" i="123"/>
  <c r="S32" i="123"/>
  <c r="S31" i="123"/>
  <c r="S30" i="123"/>
  <c r="S29" i="123"/>
  <c r="S28" i="123"/>
  <c r="S27" i="123"/>
  <c r="S26" i="123"/>
  <c r="S25" i="123"/>
  <c r="S24" i="123"/>
  <c r="S23" i="123"/>
  <c r="S22" i="123"/>
  <c r="S21" i="123"/>
  <c r="S20" i="123"/>
  <c r="S19" i="123"/>
  <c r="S18" i="123"/>
  <c r="S17" i="123"/>
  <c r="S16" i="123"/>
  <c r="S15" i="123"/>
  <c r="S14" i="123"/>
  <c r="S13" i="123"/>
  <c r="S11" i="123"/>
  <c r="S12" i="123"/>
  <c r="S10" i="123"/>
  <c r="S9" i="123"/>
  <c r="S8" i="123"/>
  <c r="S6" i="123"/>
  <c r="R45" i="123"/>
  <c r="R44" i="123"/>
  <c r="R43" i="123"/>
  <c r="R42" i="123"/>
  <c r="R41" i="123"/>
  <c r="R40" i="123"/>
  <c r="R39" i="123"/>
  <c r="R38" i="123"/>
  <c r="R37" i="123"/>
  <c r="R36" i="123"/>
  <c r="R35" i="123"/>
  <c r="R34" i="123"/>
  <c r="R33" i="123"/>
  <c r="R32" i="123"/>
  <c r="R31" i="123"/>
  <c r="R30" i="123"/>
  <c r="R29" i="123"/>
  <c r="R28" i="123"/>
  <c r="R27" i="123"/>
  <c r="R26" i="123"/>
  <c r="R25" i="123"/>
  <c r="R24" i="123"/>
  <c r="R23" i="123"/>
  <c r="R22" i="123"/>
  <c r="R21" i="123"/>
  <c r="R20" i="123"/>
  <c r="R19" i="123"/>
  <c r="R18" i="123"/>
  <c r="R17" i="123"/>
  <c r="R16" i="123"/>
  <c r="R15" i="123"/>
  <c r="R14" i="123"/>
  <c r="R13" i="123"/>
  <c r="R12" i="123"/>
  <c r="R11" i="123"/>
  <c r="R10" i="123"/>
  <c r="R9" i="123"/>
  <c r="R8" i="123"/>
  <c r="R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Q9" i="123"/>
  <c r="Q8" i="123"/>
  <c r="Q6" i="123"/>
  <c r="O45" i="123"/>
  <c r="O44" i="123"/>
  <c r="O43" i="123"/>
  <c r="O42" i="123"/>
  <c r="O41" i="123"/>
  <c r="O40" i="123"/>
  <c r="O39" i="123"/>
  <c r="O38" i="123"/>
  <c r="O37" i="123"/>
  <c r="O36" i="123"/>
  <c r="O35" i="123"/>
  <c r="O34" i="123"/>
  <c r="O33" i="123"/>
  <c r="O32" i="123"/>
  <c r="O31" i="123"/>
  <c r="O30" i="123"/>
  <c r="O29" i="123"/>
  <c r="O28" i="123"/>
  <c r="O27" i="123"/>
  <c r="O26" i="123"/>
  <c r="O25" i="123"/>
  <c r="O24" i="123"/>
  <c r="O23" i="123"/>
  <c r="O22" i="123"/>
  <c r="O21" i="123"/>
  <c r="O20" i="123"/>
  <c r="O19" i="123"/>
  <c r="O18" i="123"/>
  <c r="O17" i="123"/>
  <c r="O16" i="123"/>
  <c r="O15" i="123"/>
  <c r="O14" i="123"/>
  <c r="O13" i="123"/>
  <c r="O12" i="123"/>
  <c r="O11" i="123"/>
  <c r="O10" i="123"/>
  <c r="O9" i="123"/>
  <c r="O8" i="123"/>
  <c r="P45" i="123"/>
  <c r="P44" i="123"/>
  <c r="P43" i="123"/>
  <c r="P42" i="123"/>
  <c r="P41" i="123"/>
  <c r="P40" i="123"/>
  <c r="P39" i="123"/>
  <c r="P38" i="123"/>
  <c r="P37" i="123"/>
  <c r="P36" i="123"/>
  <c r="P35" i="123"/>
  <c r="P34" i="123"/>
  <c r="P33" i="123"/>
  <c r="P32" i="123"/>
  <c r="P31" i="123"/>
  <c r="P30" i="123"/>
  <c r="P29" i="123"/>
  <c r="P28" i="123"/>
  <c r="P27" i="123"/>
  <c r="P26" i="123"/>
  <c r="P25" i="123"/>
  <c r="P24" i="123"/>
  <c r="P23" i="123"/>
  <c r="P22" i="123"/>
  <c r="P21" i="123"/>
  <c r="P20" i="123"/>
  <c r="P19" i="123"/>
  <c r="P18" i="123"/>
  <c r="P17" i="123"/>
  <c r="P16" i="123"/>
  <c r="P15" i="123"/>
  <c r="P14" i="123"/>
  <c r="P13" i="123"/>
  <c r="P10" i="123"/>
  <c r="P12" i="123"/>
  <c r="P11" i="123"/>
  <c r="P9" i="123"/>
  <c r="P8" i="123"/>
  <c r="P6" i="123"/>
  <c r="O6" i="123"/>
  <c r="N45" i="123"/>
  <c r="N44" i="123"/>
  <c r="N43" i="123"/>
  <c r="N42" i="123"/>
  <c r="N41" i="123"/>
  <c r="N40" i="123"/>
  <c r="N39" i="123"/>
  <c r="N38" i="123"/>
  <c r="N37" i="123"/>
  <c r="N36" i="123"/>
  <c r="N35" i="123"/>
  <c r="N34" i="123"/>
  <c r="N33" i="123"/>
  <c r="N32" i="123"/>
  <c r="N31" i="123"/>
  <c r="N30" i="123"/>
  <c r="N29" i="123"/>
  <c r="N28" i="123"/>
  <c r="N27" i="123"/>
  <c r="N26" i="123"/>
  <c r="N25" i="123"/>
  <c r="N24" i="123"/>
  <c r="N23" i="123"/>
  <c r="N22" i="123"/>
  <c r="N21" i="123"/>
  <c r="N20" i="123"/>
  <c r="N19" i="123"/>
  <c r="N18" i="123"/>
  <c r="N17" i="123"/>
  <c r="N16" i="123"/>
  <c r="N15" i="123"/>
  <c r="N14" i="123"/>
  <c r="N13" i="123"/>
  <c r="N12" i="123"/>
  <c r="N11" i="123"/>
  <c r="N10" i="123"/>
  <c r="N9" i="123"/>
  <c r="N8" i="123"/>
  <c r="M45" i="123"/>
  <c r="M44" i="123"/>
  <c r="M43" i="123"/>
  <c r="M42" i="123"/>
  <c r="M41" i="123"/>
  <c r="M40" i="123"/>
  <c r="M39" i="123"/>
  <c r="M38" i="123"/>
  <c r="M37" i="123"/>
  <c r="M36" i="123"/>
  <c r="M35" i="123"/>
  <c r="M34" i="123"/>
  <c r="M33" i="123"/>
  <c r="M32" i="123"/>
  <c r="M31" i="123"/>
  <c r="M30" i="123"/>
  <c r="M29" i="123"/>
  <c r="M28" i="123"/>
  <c r="M27" i="123"/>
  <c r="M26" i="123"/>
  <c r="M25" i="123"/>
  <c r="M24" i="123"/>
  <c r="M23" i="123"/>
  <c r="M22" i="123"/>
  <c r="M21" i="123"/>
  <c r="M20" i="123"/>
  <c r="M19" i="123"/>
  <c r="M18" i="123"/>
  <c r="M17" i="123"/>
  <c r="M16" i="123"/>
  <c r="M15" i="123"/>
  <c r="M14" i="123"/>
  <c r="M13" i="123"/>
  <c r="M12" i="123"/>
  <c r="M11" i="123"/>
  <c r="M10" i="123"/>
  <c r="M9" i="123"/>
  <c r="M8" i="123"/>
  <c r="L45" i="123"/>
  <c r="L44" i="123"/>
  <c r="L43" i="123"/>
  <c r="L42" i="123"/>
  <c r="L41" i="123"/>
  <c r="L40" i="123"/>
  <c r="L39" i="123"/>
  <c r="L38" i="123"/>
  <c r="L37" i="123"/>
  <c r="L36" i="123"/>
  <c r="L35" i="123"/>
  <c r="L34" i="123"/>
  <c r="L33" i="123"/>
  <c r="L32" i="123"/>
  <c r="L31" i="123"/>
  <c r="L30" i="123"/>
  <c r="L29" i="123"/>
  <c r="L28" i="123"/>
  <c r="L27" i="123"/>
  <c r="L26" i="123"/>
  <c r="L25" i="123"/>
  <c r="L24" i="123"/>
  <c r="L23" i="123"/>
  <c r="L22" i="123"/>
  <c r="L21" i="123"/>
  <c r="L20" i="123"/>
  <c r="L19" i="123"/>
  <c r="L18" i="123"/>
  <c r="L17" i="123"/>
  <c r="L16" i="123"/>
  <c r="L15" i="123"/>
  <c r="L14" i="123"/>
  <c r="L13" i="123"/>
  <c r="L12" i="123"/>
  <c r="L11" i="123"/>
  <c r="L10" i="123"/>
  <c r="L9" i="123"/>
  <c r="L8" i="123"/>
  <c r="K45" i="123"/>
  <c r="K44" i="123"/>
  <c r="K43" i="123"/>
  <c r="K42" i="123"/>
  <c r="K41" i="123"/>
  <c r="K40" i="123"/>
  <c r="K39" i="123"/>
  <c r="K38" i="123"/>
  <c r="K37" i="123"/>
  <c r="K36" i="123"/>
  <c r="K35" i="123"/>
  <c r="K34" i="123"/>
  <c r="K33" i="123"/>
  <c r="K32" i="123"/>
  <c r="K31" i="123"/>
  <c r="K30" i="123"/>
  <c r="K29" i="123"/>
  <c r="K28" i="123"/>
  <c r="K27" i="123"/>
  <c r="K26" i="123"/>
  <c r="K25" i="123"/>
  <c r="K24" i="123"/>
  <c r="K23" i="123"/>
  <c r="K22" i="123"/>
  <c r="K21" i="123"/>
  <c r="K20" i="123"/>
  <c r="K19" i="123"/>
  <c r="K18" i="123"/>
  <c r="K17" i="123"/>
  <c r="K16" i="123"/>
  <c r="K15" i="123"/>
  <c r="K14" i="123"/>
  <c r="K13" i="123"/>
  <c r="K12" i="123"/>
  <c r="K11" i="123"/>
  <c r="K10" i="123"/>
  <c r="K9" i="123"/>
  <c r="K8" i="123"/>
  <c r="K5" i="123"/>
  <c r="L5" i="123"/>
  <c r="M5" i="123"/>
  <c r="N5" i="123"/>
  <c r="O5" i="123"/>
  <c r="P5" i="123"/>
  <c r="Q5" i="123"/>
  <c r="R5" i="123"/>
  <c r="S5" i="123"/>
  <c r="G190" i="198"/>
  <c r="G189" i="198"/>
  <c r="F181" i="198"/>
  <c r="E181" i="198"/>
  <c r="D181" i="198"/>
  <c r="G180" i="198"/>
  <c r="H180" i="198" s="1"/>
  <c r="G179" i="198"/>
  <c r="H179" i="198" s="1"/>
  <c r="G178" i="198"/>
  <c r="H178" i="198" s="1"/>
  <c r="G177" i="198"/>
  <c r="H177" i="198" s="1"/>
  <c r="G176" i="198"/>
  <c r="H176" i="198" s="1"/>
  <c r="G175" i="198"/>
  <c r="H175" i="198" s="1"/>
  <c r="G174" i="198"/>
  <c r="H174" i="198" s="1"/>
  <c r="G173" i="198"/>
  <c r="H173" i="198" s="1"/>
  <c r="G172" i="198"/>
  <c r="H172" i="198" s="1"/>
  <c r="G171" i="198"/>
  <c r="H171" i="198" s="1"/>
  <c r="G170" i="198"/>
  <c r="H170" i="198" s="1"/>
  <c r="G169" i="198"/>
  <c r="H169" i="198" s="1"/>
  <c r="G168" i="198"/>
  <c r="H168" i="198" s="1"/>
  <c r="G167" i="198"/>
  <c r="H167" i="198" s="1"/>
  <c r="G166" i="198"/>
  <c r="H166" i="198" s="1"/>
  <c r="G165" i="198"/>
  <c r="H165" i="198" s="1"/>
  <c r="G164" i="198"/>
  <c r="H164" i="198" s="1"/>
  <c r="G163" i="198"/>
  <c r="H163" i="198" s="1"/>
  <c r="G162" i="198"/>
  <c r="H162" i="198" s="1"/>
  <c r="G161" i="198"/>
  <c r="H161" i="198" s="1"/>
  <c r="G160" i="198"/>
  <c r="H160" i="198" s="1"/>
  <c r="G159" i="198"/>
  <c r="H159" i="198" s="1"/>
  <c r="G158" i="198"/>
  <c r="H158" i="198" s="1"/>
  <c r="G157" i="198"/>
  <c r="H157" i="198" s="1"/>
  <c r="G156" i="198"/>
  <c r="H156" i="198" s="1"/>
  <c r="G155" i="198"/>
  <c r="H155" i="198" s="1"/>
  <c r="G154" i="198"/>
  <c r="H154" i="198" s="1"/>
  <c r="G153" i="198"/>
  <c r="H153" i="198" s="1"/>
  <c r="G152" i="198"/>
  <c r="H152" i="198" s="1"/>
  <c r="G151" i="198"/>
  <c r="H151" i="198" s="1"/>
  <c r="G150" i="198"/>
  <c r="H150" i="198" s="1"/>
  <c r="G149" i="198"/>
  <c r="H149" i="198" s="1"/>
  <c r="G148" i="198"/>
  <c r="H148" i="198" s="1"/>
  <c r="G147" i="198"/>
  <c r="H147" i="198" s="1"/>
  <c r="G146" i="198"/>
  <c r="H146" i="198" s="1"/>
  <c r="G145" i="198"/>
  <c r="H145" i="198" s="1"/>
  <c r="G144" i="198"/>
  <c r="H144" i="198" s="1"/>
  <c r="G143" i="198"/>
  <c r="H143" i="198" s="1"/>
  <c r="G142" i="198"/>
  <c r="H142" i="198" s="1"/>
  <c r="G141" i="198"/>
  <c r="H141" i="198" s="1"/>
  <c r="G140" i="198"/>
  <c r="H140" i="198" s="1"/>
  <c r="G139" i="198"/>
  <c r="H139" i="198" s="1"/>
  <c r="I71" i="198"/>
  <c r="G190" i="197"/>
  <c r="G189" i="197"/>
  <c r="F181" i="197"/>
  <c r="E181" i="197"/>
  <c r="D181" i="197"/>
  <c r="G180" i="197"/>
  <c r="H180" i="197" s="1"/>
  <c r="G179" i="197"/>
  <c r="H179" i="197" s="1"/>
  <c r="G178" i="197"/>
  <c r="H178" i="197" s="1"/>
  <c r="G177" i="197"/>
  <c r="H177" i="197" s="1"/>
  <c r="G176" i="197"/>
  <c r="H176" i="197" s="1"/>
  <c r="G175" i="197"/>
  <c r="H175" i="197" s="1"/>
  <c r="H174" i="197"/>
  <c r="G174" i="197"/>
  <c r="G173" i="197"/>
  <c r="H173" i="197" s="1"/>
  <c r="G172" i="197"/>
  <c r="H172" i="197" s="1"/>
  <c r="G171" i="197"/>
  <c r="H171" i="197" s="1"/>
  <c r="G170" i="197"/>
  <c r="H170" i="197" s="1"/>
  <c r="G169" i="197"/>
  <c r="H169" i="197" s="1"/>
  <c r="G168" i="197"/>
  <c r="H168" i="197" s="1"/>
  <c r="G167" i="197"/>
  <c r="H167" i="197" s="1"/>
  <c r="G166" i="197"/>
  <c r="H166" i="197" s="1"/>
  <c r="G165" i="197"/>
  <c r="H165" i="197" s="1"/>
  <c r="G164" i="197"/>
  <c r="H164" i="197" s="1"/>
  <c r="G163" i="197"/>
  <c r="H163" i="197" s="1"/>
  <c r="G162" i="197"/>
  <c r="H162" i="197" s="1"/>
  <c r="G161" i="197"/>
  <c r="H161" i="197" s="1"/>
  <c r="G160" i="197"/>
  <c r="H160" i="197" s="1"/>
  <c r="G159" i="197"/>
  <c r="H159" i="197" s="1"/>
  <c r="G158" i="197"/>
  <c r="H158" i="197" s="1"/>
  <c r="G157" i="197"/>
  <c r="H157" i="197" s="1"/>
  <c r="G156" i="197"/>
  <c r="H156" i="197" s="1"/>
  <c r="G155" i="197"/>
  <c r="H155" i="197" s="1"/>
  <c r="G154" i="197"/>
  <c r="H154" i="197" s="1"/>
  <c r="G153" i="197"/>
  <c r="H153" i="197" s="1"/>
  <c r="G152" i="197"/>
  <c r="H152" i="197" s="1"/>
  <c r="G151" i="197"/>
  <c r="H151" i="197" s="1"/>
  <c r="G150" i="197"/>
  <c r="H150" i="197" s="1"/>
  <c r="G149" i="197"/>
  <c r="H149" i="197" s="1"/>
  <c r="G148" i="197"/>
  <c r="H148" i="197" s="1"/>
  <c r="G147" i="197"/>
  <c r="H147" i="197" s="1"/>
  <c r="G146" i="197"/>
  <c r="H146" i="197" s="1"/>
  <c r="G145" i="197"/>
  <c r="H145" i="197" s="1"/>
  <c r="G144" i="197"/>
  <c r="H144" i="197" s="1"/>
  <c r="G143" i="197"/>
  <c r="H143" i="197" s="1"/>
  <c r="G142" i="197"/>
  <c r="H142" i="197" s="1"/>
  <c r="G141" i="197"/>
  <c r="H141" i="197" s="1"/>
  <c r="G140" i="197"/>
  <c r="H140" i="197" s="1"/>
  <c r="G139" i="197"/>
  <c r="H139" i="197" s="1"/>
  <c r="I71" i="197"/>
  <c r="G190" i="196"/>
  <c r="G189" i="196"/>
  <c r="F181" i="196"/>
  <c r="E181" i="196"/>
  <c r="D181" i="196"/>
  <c r="G180" i="196"/>
  <c r="H180" i="196" s="1"/>
  <c r="G179" i="196"/>
  <c r="H179" i="196" s="1"/>
  <c r="G178" i="196"/>
  <c r="H178" i="196" s="1"/>
  <c r="G177" i="196"/>
  <c r="H177" i="196" s="1"/>
  <c r="G176" i="196"/>
  <c r="H176" i="196" s="1"/>
  <c r="G175" i="196"/>
  <c r="H175" i="196" s="1"/>
  <c r="G174" i="196"/>
  <c r="H174" i="196" s="1"/>
  <c r="G173" i="196"/>
  <c r="H173" i="196" s="1"/>
  <c r="G172" i="196"/>
  <c r="H172" i="196" s="1"/>
  <c r="G171" i="196"/>
  <c r="H171" i="196" s="1"/>
  <c r="G170" i="196"/>
  <c r="H170" i="196" s="1"/>
  <c r="G169" i="196"/>
  <c r="H169" i="196" s="1"/>
  <c r="G168" i="196"/>
  <c r="H168" i="196" s="1"/>
  <c r="G167" i="196"/>
  <c r="H167" i="196" s="1"/>
  <c r="G166" i="196"/>
  <c r="H166" i="196" s="1"/>
  <c r="G165" i="196"/>
  <c r="H165" i="196" s="1"/>
  <c r="G164" i="196"/>
  <c r="H164" i="196" s="1"/>
  <c r="G163" i="196"/>
  <c r="H163" i="196" s="1"/>
  <c r="G162" i="196"/>
  <c r="H162" i="196" s="1"/>
  <c r="G161" i="196"/>
  <c r="H161" i="196" s="1"/>
  <c r="G160" i="196"/>
  <c r="H160" i="196" s="1"/>
  <c r="G159" i="196"/>
  <c r="H159" i="196" s="1"/>
  <c r="G158" i="196"/>
  <c r="H158" i="196" s="1"/>
  <c r="G157" i="196"/>
  <c r="H157" i="196" s="1"/>
  <c r="G156" i="196"/>
  <c r="H156" i="196" s="1"/>
  <c r="G155" i="196"/>
  <c r="H155" i="196" s="1"/>
  <c r="G154" i="196"/>
  <c r="H154" i="196" s="1"/>
  <c r="G153" i="196"/>
  <c r="H153" i="196" s="1"/>
  <c r="G152" i="196"/>
  <c r="H152" i="196" s="1"/>
  <c r="G151" i="196"/>
  <c r="H151" i="196" s="1"/>
  <c r="G150" i="196"/>
  <c r="H150" i="196" s="1"/>
  <c r="G149" i="196"/>
  <c r="H149" i="196" s="1"/>
  <c r="G148" i="196"/>
  <c r="H148" i="196" s="1"/>
  <c r="G147" i="196"/>
  <c r="H147" i="196" s="1"/>
  <c r="G146" i="196"/>
  <c r="H146" i="196" s="1"/>
  <c r="G145" i="196"/>
  <c r="H145" i="196" s="1"/>
  <c r="G144" i="196"/>
  <c r="H144" i="196" s="1"/>
  <c r="G143" i="196"/>
  <c r="H143" i="196" s="1"/>
  <c r="G142" i="196"/>
  <c r="H142" i="196" s="1"/>
  <c r="G141" i="196"/>
  <c r="H141" i="196" s="1"/>
  <c r="G140" i="196"/>
  <c r="H140" i="196" s="1"/>
  <c r="G139" i="196"/>
  <c r="H139" i="196" s="1"/>
  <c r="I71" i="196"/>
  <c r="G190" i="195"/>
  <c r="G189" i="195"/>
  <c r="F181" i="195"/>
  <c r="E181" i="195"/>
  <c r="D181" i="195"/>
  <c r="G180" i="195"/>
  <c r="H180" i="195" s="1"/>
  <c r="G179" i="195"/>
  <c r="H179" i="195" s="1"/>
  <c r="G178" i="195"/>
  <c r="H178" i="195" s="1"/>
  <c r="G177" i="195"/>
  <c r="H177" i="195" s="1"/>
  <c r="G176" i="195"/>
  <c r="H176" i="195" s="1"/>
  <c r="G175" i="195"/>
  <c r="H175" i="195" s="1"/>
  <c r="G174" i="195"/>
  <c r="H174" i="195" s="1"/>
  <c r="G173" i="195"/>
  <c r="H173" i="195" s="1"/>
  <c r="G172" i="195"/>
  <c r="H172" i="195" s="1"/>
  <c r="G171" i="195"/>
  <c r="H171" i="195" s="1"/>
  <c r="G170" i="195"/>
  <c r="H170" i="195" s="1"/>
  <c r="G169" i="195"/>
  <c r="H169" i="195" s="1"/>
  <c r="G168" i="195"/>
  <c r="H168" i="195" s="1"/>
  <c r="G167" i="195"/>
  <c r="H167" i="195" s="1"/>
  <c r="G166" i="195"/>
  <c r="H166" i="195" s="1"/>
  <c r="G165" i="195"/>
  <c r="H165" i="195" s="1"/>
  <c r="G164" i="195"/>
  <c r="H164" i="195" s="1"/>
  <c r="G163" i="195"/>
  <c r="H163" i="195" s="1"/>
  <c r="G162" i="195"/>
  <c r="H162" i="195" s="1"/>
  <c r="G161" i="195"/>
  <c r="H161" i="195" s="1"/>
  <c r="G160" i="195"/>
  <c r="H160" i="195" s="1"/>
  <c r="G159" i="195"/>
  <c r="H159" i="195" s="1"/>
  <c r="G158" i="195"/>
  <c r="H158" i="195" s="1"/>
  <c r="G157" i="195"/>
  <c r="H157" i="195" s="1"/>
  <c r="G156" i="195"/>
  <c r="H156" i="195" s="1"/>
  <c r="G155" i="195"/>
  <c r="H155" i="195" s="1"/>
  <c r="G154" i="195"/>
  <c r="H154" i="195" s="1"/>
  <c r="G153" i="195"/>
  <c r="H153" i="195" s="1"/>
  <c r="G152" i="195"/>
  <c r="H152" i="195" s="1"/>
  <c r="G151" i="195"/>
  <c r="H151" i="195" s="1"/>
  <c r="G150" i="195"/>
  <c r="H150" i="195" s="1"/>
  <c r="G149" i="195"/>
  <c r="H149" i="195" s="1"/>
  <c r="G148" i="195"/>
  <c r="H148" i="195" s="1"/>
  <c r="G147" i="195"/>
  <c r="H147" i="195" s="1"/>
  <c r="G146" i="195"/>
  <c r="H146" i="195" s="1"/>
  <c r="G145" i="195"/>
  <c r="H145" i="195" s="1"/>
  <c r="G144" i="195"/>
  <c r="H144" i="195" s="1"/>
  <c r="G143" i="195"/>
  <c r="H143" i="195" s="1"/>
  <c r="G142" i="195"/>
  <c r="H142" i="195" s="1"/>
  <c r="G141" i="195"/>
  <c r="H141" i="195" s="1"/>
  <c r="G140" i="195"/>
  <c r="H140" i="195" s="1"/>
  <c r="G139" i="195"/>
  <c r="H139" i="195" s="1"/>
  <c r="I71" i="195"/>
  <c r="G190" i="194"/>
  <c r="G189" i="194"/>
  <c r="F181" i="194"/>
  <c r="E181" i="194"/>
  <c r="D181" i="194"/>
  <c r="G180" i="194"/>
  <c r="H180" i="194" s="1"/>
  <c r="G179" i="194"/>
  <c r="H179" i="194" s="1"/>
  <c r="G178" i="194"/>
  <c r="H178" i="194" s="1"/>
  <c r="G177" i="194"/>
  <c r="H177" i="194" s="1"/>
  <c r="G176" i="194"/>
  <c r="H176" i="194" s="1"/>
  <c r="G175" i="194"/>
  <c r="H175" i="194" s="1"/>
  <c r="G174" i="194"/>
  <c r="H174" i="194" s="1"/>
  <c r="G173" i="194"/>
  <c r="H173" i="194" s="1"/>
  <c r="G172" i="194"/>
  <c r="H172" i="194" s="1"/>
  <c r="G171" i="194"/>
  <c r="H171" i="194" s="1"/>
  <c r="G170" i="194"/>
  <c r="H170" i="194" s="1"/>
  <c r="G169" i="194"/>
  <c r="H169" i="194" s="1"/>
  <c r="G168" i="194"/>
  <c r="H168" i="194" s="1"/>
  <c r="G167" i="194"/>
  <c r="H167" i="194" s="1"/>
  <c r="G166" i="194"/>
  <c r="H166" i="194" s="1"/>
  <c r="G165" i="194"/>
  <c r="H165" i="194" s="1"/>
  <c r="G164" i="194"/>
  <c r="H164" i="194" s="1"/>
  <c r="G163" i="194"/>
  <c r="H163" i="194" s="1"/>
  <c r="G162" i="194"/>
  <c r="H162" i="194" s="1"/>
  <c r="G161" i="194"/>
  <c r="H161" i="194" s="1"/>
  <c r="G160" i="194"/>
  <c r="H160" i="194" s="1"/>
  <c r="G159" i="194"/>
  <c r="H159" i="194" s="1"/>
  <c r="G158" i="194"/>
  <c r="H158" i="194" s="1"/>
  <c r="G157" i="194"/>
  <c r="H157" i="194" s="1"/>
  <c r="G156" i="194"/>
  <c r="H156" i="194" s="1"/>
  <c r="G155" i="194"/>
  <c r="H155" i="194" s="1"/>
  <c r="G154" i="194"/>
  <c r="H154" i="194" s="1"/>
  <c r="G153" i="194"/>
  <c r="H153" i="194" s="1"/>
  <c r="G152" i="194"/>
  <c r="H152" i="194" s="1"/>
  <c r="G151" i="194"/>
  <c r="H151" i="194" s="1"/>
  <c r="G150" i="194"/>
  <c r="H150" i="194" s="1"/>
  <c r="G149" i="194"/>
  <c r="H149" i="194" s="1"/>
  <c r="G148" i="194"/>
  <c r="H148" i="194" s="1"/>
  <c r="G147" i="194"/>
  <c r="H147" i="194" s="1"/>
  <c r="G146" i="194"/>
  <c r="H146" i="194" s="1"/>
  <c r="G145" i="194"/>
  <c r="H145" i="194" s="1"/>
  <c r="G144" i="194"/>
  <c r="H144" i="194" s="1"/>
  <c r="G143" i="194"/>
  <c r="H143" i="194" s="1"/>
  <c r="G142" i="194"/>
  <c r="H142" i="194" s="1"/>
  <c r="G141" i="194"/>
  <c r="H141" i="194" s="1"/>
  <c r="G140" i="194"/>
  <c r="H140" i="194" s="1"/>
  <c r="G139" i="194"/>
  <c r="H139" i="194" s="1"/>
  <c r="I71" i="194"/>
  <c r="G190" i="193"/>
  <c r="G189" i="193"/>
  <c r="F181" i="193"/>
  <c r="E181" i="193"/>
  <c r="D181" i="193"/>
  <c r="G180" i="193"/>
  <c r="H180" i="193" s="1"/>
  <c r="G179" i="193"/>
  <c r="H179" i="193" s="1"/>
  <c r="G178" i="193"/>
  <c r="H178" i="193" s="1"/>
  <c r="G177" i="193"/>
  <c r="H177" i="193" s="1"/>
  <c r="G176" i="193"/>
  <c r="H176" i="193" s="1"/>
  <c r="G175" i="193"/>
  <c r="H175" i="193" s="1"/>
  <c r="G174" i="193"/>
  <c r="H174" i="193" s="1"/>
  <c r="G173" i="193"/>
  <c r="H173" i="193" s="1"/>
  <c r="G172" i="193"/>
  <c r="H172" i="193" s="1"/>
  <c r="G171" i="193"/>
  <c r="H171" i="193" s="1"/>
  <c r="G170" i="193"/>
  <c r="H170" i="193" s="1"/>
  <c r="G169" i="193"/>
  <c r="H169" i="193" s="1"/>
  <c r="G168" i="193"/>
  <c r="H168" i="193" s="1"/>
  <c r="G167" i="193"/>
  <c r="H167" i="193" s="1"/>
  <c r="G166" i="193"/>
  <c r="H166" i="193" s="1"/>
  <c r="G165" i="193"/>
  <c r="H165" i="193" s="1"/>
  <c r="G164" i="193"/>
  <c r="H164" i="193" s="1"/>
  <c r="G163" i="193"/>
  <c r="H163" i="193" s="1"/>
  <c r="G162" i="193"/>
  <c r="H162" i="193" s="1"/>
  <c r="G161" i="193"/>
  <c r="H161" i="193" s="1"/>
  <c r="G160" i="193"/>
  <c r="H160" i="193" s="1"/>
  <c r="G159" i="193"/>
  <c r="H159" i="193" s="1"/>
  <c r="G158" i="193"/>
  <c r="H158" i="193" s="1"/>
  <c r="G157" i="193"/>
  <c r="H157" i="193" s="1"/>
  <c r="G156" i="193"/>
  <c r="H156" i="193" s="1"/>
  <c r="G155" i="193"/>
  <c r="H155" i="193" s="1"/>
  <c r="G154" i="193"/>
  <c r="H154" i="193" s="1"/>
  <c r="G153" i="193"/>
  <c r="H153" i="193" s="1"/>
  <c r="G152" i="193"/>
  <c r="H152" i="193" s="1"/>
  <c r="G151" i="193"/>
  <c r="H151" i="193" s="1"/>
  <c r="G150" i="193"/>
  <c r="H150" i="193" s="1"/>
  <c r="G149" i="193"/>
  <c r="H149" i="193" s="1"/>
  <c r="G148" i="193"/>
  <c r="H148" i="193" s="1"/>
  <c r="G147" i="193"/>
  <c r="H147" i="193" s="1"/>
  <c r="G146" i="193"/>
  <c r="H146" i="193" s="1"/>
  <c r="G145" i="193"/>
  <c r="H145" i="193" s="1"/>
  <c r="G144" i="193"/>
  <c r="H144" i="193" s="1"/>
  <c r="G143" i="193"/>
  <c r="H143" i="193" s="1"/>
  <c r="G142" i="193"/>
  <c r="H142" i="193" s="1"/>
  <c r="G141" i="193"/>
  <c r="H141" i="193" s="1"/>
  <c r="G140" i="193"/>
  <c r="H140" i="193" s="1"/>
  <c r="G139" i="193"/>
  <c r="H139" i="193" s="1"/>
  <c r="I71" i="193"/>
  <c r="G190" i="192"/>
  <c r="G189" i="192"/>
  <c r="F181" i="192"/>
  <c r="E181" i="192"/>
  <c r="D181" i="192"/>
  <c r="G180" i="192"/>
  <c r="H180" i="192" s="1"/>
  <c r="G179" i="192"/>
  <c r="H179" i="192" s="1"/>
  <c r="G178" i="192"/>
  <c r="H178" i="192" s="1"/>
  <c r="G177" i="192"/>
  <c r="H177" i="192" s="1"/>
  <c r="G176" i="192"/>
  <c r="H176" i="192" s="1"/>
  <c r="G175" i="192"/>
  <c r="H175" i="192" s="1"/>
  <c r="G174" i="192"/>
  <c r="H174" i="192" s="1"/>
  <c r="G173" i="192"/>
  <c r="H173" i="192" s="1"/>
  <c r="G172" i="192"/>
  <c r="H172" i="192" s="1"/>
  <c r="G171" i="192"/>
  <c r="H171" i="192" s="1"/>
  <c r="G170" i="192"/>
  <c r="H170" i="192" s="1"/>
  <c r="G169" i="192"/>
  <c r="H169" i="192" s="1"/>
  <c r="G168" i="192"/>
  <c r="H168" i="192" s="1"/>
  <c r="G167" i="192"/>
  <c r="H167" i="192" s="1"/>
  <c r="G166" i="192"/>
  <c r="H166" i="192" s="1"/>
  <c r="G165" i="192"/>
  <c r="H165" i="192" s="1"/>
  <c r="G164" i="192"/>
  <c r="H164" i="192" s="1"/>
  <c r="G163" i="192"/>
  <c r="H163" i="192" s="1"/>
  <c r="G162" i="192"/>
  <c r="H162" i="192" s="1"/>
  <c r="G161" i="192"/>
  <c r="H161" i="192" s="1"/>
  <c r="G160" i="192"/>
  <c r="H160" i="192" s="1"/>
  <c r="G159" i="192"/>
  <c r="H159" i="192" s="1"/>
  <c r="G158" i="192"/>
  <c r="H158" i="192" s="1"/>
  <c r="G157" i="192"/>
  <c r="H157" i="192" s="1"/>
  <c r="G156" i="192"/>
  <c r="H156" i="192" s="1"/>
  <c r="G155" i="192"/>
  <c r="H155" i="192" s="1"/>
  <c r="G154" i="192"/>
  <c r="H154" i="192" s="1"/>
  <c r="G153" i="192"/>
  <c r="H153" i="192" s="1"/>
  <c r="G152" i="192"/>
  <c r="H152" i="192" s="1"/>
  <c r="G151" i="192"/>
  <c r="H151" i="192" s="1"/>
  <c r="G150" i="192"/>
  <c r="H150" i="192" s="1"/>
  <c r="G149" i="192"/>
  <c r="H149" i="192" s="1"/>
  <c r="G148" i="192"/>
  <c r="H148" i="192" s="1"/>
  <c r="G147" i="192"/>
  <c r="H147" i="192" s="1"/>
  <c r="G146" i="192"/>
  <c r="H146" i="192" s="1"/>
  <c r="G145" i="192"/>
  <c r="H145" i="192" s="1"/>
  <c r="G144" i="192"/>
  <c r="H144" i="192" s="1"/>
  <c r="G143" i="192"/>
  <c r="H143" i="192" s="1"/>
  <c r="G142" i="192"/>
  <c r="H142" i="192" s="1"/>
  <c r="G141" i="192"/>
  <c r="H141" i="192" s="1"/>
  <c r="G140" i="192"/>
  <c r="H140" i="192" s="1"/>
  <c r="G139" i="192"/>
  <c r="H139" i="192" s="1"/>
  <c r="I71" i="192"/>
  <c r="G190" i="191"/>
  <c r="G189" i="191"/>
  <c r="F181" i="191"/>
  <c r="E181" i="191"/>
  <c r="D181" i="191"/>
  <c r="G180" i="191"/>
  <c r="H180" i="191" s="1"/>
  <c r="G179" i="191"/>
  <c r="H179" i="191" s="1"/>
  <c r="G178" i="191"/>
  <c r="H178" i="191" s="1"/>
  <c r="G177" i="191"/>
  <c r="H177" i="191" s="1"/>
  <c r="G176" i="191"/>
  <c r="H176" i="191" s="1"/>
  <c r="G175" i="191"/>
  <c r="H175" i="191" s="1"/>
  <c r="G174" i="191"/>
  <c r="H174" i="191" s="1"/>
  <c r="G173" i="191"/>
  <c r="H173" i="191" s="1"/>
  <c r="G172" i="191"/>
  <c r="H172" i="191" s="1"/>
  <c r="G171" i="191"/>
  <c r="H171" i="191" s="1"/>
  <c r="G170" i="191"/>
  <c r="H170" i="191" s="1"/>
  <c r="G169" i="191"/>
  <c r="H169" i="191" s="1"/>
  <c r="G168" i="191"/>
  <c r="H168" i="191" s="1"/>
  <c r="G167" i="191"/>
  <c r="H167" i="191" s="1"/>
  <c r="G166" i="191"/>
  <c r="H166" i="191" s="1"/>
  <c r="G165" i="191"/>
  <c r="H165" i="191" s="1"/>
  <c r="G164" i="191"/>
  <c r="H164" i="191" s="1"/>
  <c r="G163" i="191"/>
  <c r="H163" i="191" s="1"/>
  <c r="G162" i="191"/>
  <c r="H162" i="191" s="1"/>
  <c r="G161" i="191"/>
  <c r="H161" i="191" s="1"/>
  <c r="G160" i="191"/>
  <c r="H160" i="191" s="1"/>
  <c r="G159" i="191"/>
  <c r="H159" i="191" s="1"/>
  <c r="G158" i="191"/>
  <c r="H158" i="191" s="1"/>
  <c r="G157" i="191"/>
  <c r="H157" i="191" s="1"/>
  <c r="G156" i="191"/>
  <c r="H156" i="191" s="1"/>
  <c r="G155" i="191"/>
  <c r="H155" i="191" s="1"/>
  <c r="G154" i="191"/>
  <c r="H154" i="191" s="1"/>
  <c r="G153" i="191"/>
  <c r="H153" i="191" s="1"/>
  <c r="G152" i="191"/>
  <c r="H152" i="191" s="1"/>
  <c r="G151" i="191"/>
  <c r="H151" i="191" s="1"/>
  <c r="G150" i="191"/>
  <c r="H150" i="191" s="1"/>
  <c r="G149" i="191"/>
  <c r="H149" i="191" s="1"/>
  <c r="G148" i="191"/>
  <c r="H148" i="191" s="1"/>
  <c r="G147" i="191"/>
  <c r="H147" i="191" s="1"/>
  <c r="G146" i="191"/>
  <c r="H146" i="191" s="1"/>
  <c r="G145" i="191"/>
  <c r="H145" i="191" s="1"/>
  <c r="G144" i="191"/>
  <c r="H144" i="191" s="1"/>
  <c r="G143" i="191"/>
  <c r="H143" i="191" s="1"/>
  <c r="G142" i="191"/>
  <c r="H142" i="191" s="1"/>
  <c r="G141" i="191"/>
  <c r="H141" i="191" s="1"/>
  <c r="G140" i="191"/>
  <c r="H140" i="191" s="1"/>
  <c r="G139" i="191"/>
  <c r="H139" i="191" s="1"/>
  <c r="I71" i="191"/>
  <c r="G190" i="190"/>
  <c r="G189" i="190"/>
  <c r="F181" i="190"/>
  <c r="E181" i="190"/>
  <c r="D181" i="190"/>
  <c r="G180" i="190"/>
  <c r="H180" i="190" s="1"/>
  <c r="G179" i="190"/>
  <c r="H179" i="190" s="1"/>
  <c r="G178" i="190"/>
  <c r="H178" i="190" s="1"/>
  <c r="G177" i="190"/>
  <c r="H177" i="190" s="1"/>
  <c r="G176" i="190"/>
  <c r="H176" i="190" s="1"/>
  <c r="G175" i="190"/>
  <c r="H175" i="190" s="1"/>
  <c r="G174" i="190"/>
  <c r="H174" i="190" s="1"/>
  <c r="G173" i="190"/>
  <c r="H173" i="190" s="1"/>
  <c r="G172" i="190"/>
  <c r="H172" i="190" s="1"/>
  <c r="G171" i="190"/>
  <c r="H171" i="190" s="1"/>
  <c r="G170" i="190"/>
  <c r="H170" i="190" s="1"/>
  <c r="G169" i="190"/>
  <c r="H169" i="190" s="1"/>
  <c r="G168" i="190"/>
  <c r="H168" i="190" s="1"/>
  <c r="G167" i="190"/>
  <c r="H167" i="190" s="1"/>
  <c r="G166" i="190"/>
  <c r="H166" i="190" s="1"/>
  <c r="G165" i="190"/>
  <c r="H165" i="190" s="1"/>
  <c r="G164" i="190"/>
  <c r="H164" i="190" s="1"/>
  <c r="G163" i="190"/>
  <c r="H163" i="190" s="1"/>
  <c r="G162" i="190"/>
  <c r="H162" i="190" s="1"/>
  <c r="G161" i="190"/>
  <c r="H161" i="190" s="1"/>
  <c r="G160" i="190"/>
  <c r="H160" i="190" s="1"/>
  <c r="G159" i="190"/>
  <c r="H159" i="190" s="1"/>
  <c r="G158" i="190"/>
  <c r="H158" i="190" s="1"/>
  <c r="G157" i="190"/>
  <c r="H157" i="190" s="1"/>
  <c r="G156" i="190"/>
  <c r="H156" i="190" s="1"/>
  <c r="G155" i="190"/>
  <c r="H155" i="190" s="1"/>
  <c r="G154" i="190"/>
  <c r="H154" i="190" s="1"/>
  <c r="G153" i="190"/>
  <c r="H153" i="190" s="1"/>
  <c r="G152" i="190"/>
  <c r="H152" i="190" s="1"/>
  <c r="G151" i="190"/>
  <c r="H151" i="190" s="1"/>
  <c r="G150" i="190"/>
  <c r="H150" i="190" s="1"/>
  <c r="G149" i="190"/>
  <c r="H149" i="190" s="1"/>
  <c r="G148" i="190"/>
  <c r="H148" i="190" s="1"/>
  <c r="G147" i="190"/>
  <c r="H147" i="190" s="1"/>
  <c r="G146" i="190"/>
  <c r="H146" i="190" s="1"/>
  <c r="G145" i="190"/>
  <c r="H145" i="190" s="1"/>
  <c r="G144" i="190"/>
  <c r="H144" i="190" s="1"/>
  <c r="G143" i="190"/>
  <c r="H143" i="190" s="1"/>
  <c r="G142" i="190"/>
  <c r="H142" i="190" s="1"/>
  <c r="G141" i="190"/>
  <c r="H141" i="190" s="1"/>
  <c r="G140" i="190"/>
  <c r="H140" i="190" s="1"/>
  <c r="G139" i="190"/>
  <c r="H139" i="190" s="1"/>
  <c r="I71" i="190"/>
  <c r="G190" i="189"/>
  <c r="G189" i="189"/>
  <c r="F181" i="189"/>
  <c r="E181" i="189"/>
  <c r="D181" i="189"/>
  <c r="G180" i="189"/>
  <c r="H180" i="189" s="1"/>
  <c r="G179" i="189"/>
  <c r="H179" i="189" s="1"/>
  <c r="G178" i="189"/>
  <c r="H178" i="189" s="1"/>
  <c r="G177" i="189"/>
  <c r="H177" i="189" s="1"/>
  <c r="G176" i="189"/>
  <c r="H176" i="189" s="1"/>
  <c r="G175" i="189"/>
  <c r="H175" i="189" s="1"/>
  <c r="G174" i="189"/>
  <c r="H174" i="189" s="1"/>
  <c r="G173" i="189"/>
  <c r="H173" i="189" s="1"/>
  <c r="G172" i="189"/>
  <c r="H172" i="189" s="1"/>
  <c r="G171" i="189"/>
  <c r="H171" i="189" s="1"/>
  <c r="G170" i="189"/>
  <c r="H170" i="189" s="1"/>
  <c r="G169" i="189"/>
  <c r="H169" i="189" s="1"/>
  <c r="G168" i="189"/>
  <c r="H168" i="189" s="1"/>
  <c r="G167" i="189"/>
  <c r="H167" i="189" s="1"/>
  <c r="G166" i="189"/>
  <c r="H166" i="189" s="1"/>
  <c r="G165" i="189"/>
  <c r="H165" i="189" s="1"/>
  <c r="G164" i="189"/>
  <c r="H164" i="189" s="1"/>
  <c r="G163" i="189"/>
  <c r="H163" i="189" s="1"/>
  <c r="G162" i="189"/>
  <c r="H162" i="189" s="1"/>
  <c r="G161" i="189"/>
  <c r="H161" i="189" s="1"/>
  <c r="G160" i="189"/>
  <c r="H160" i="189" s="1"/>
  <c r="G159" i="189"/>
  <c r="H159" i="189" s="1"/>
  <c r="G158" i="189"/>
  <c r="H158" i="189" s="1"/>
  <c r="G157" i="189"/>
  <c r="H157" i="189" s="1"/>
  <c r="G156" i="189"/>
  <c r="H156" i="189" s="1"/>
  <c r="G155" i="189"/>
  <c r="H155" i="189" s="1"/>
  <c r="G154" i="189"/>
  <c r="H154" i="189" s="1"/>
  <c r="G153" i="189"/>
  <c r="H153" i="189" s="1"/>
  <c r="G152" i="189"/>
  <c r="H152" i="189" s="1"/>
  <c r="G151" i="189"/>
  <c r="H151" i="189" s="1"/>
  <c r="G150" i="189"/>
  <c r="H150" i="189" s="1"/>
  <c r="G149" i="189"/>
  <c r="H149" i="189" s="1"/>
  <c r="G148" i="189"/>
  <c r="H148" i="189" s="1"/>
  <c r="G147" i="189"/>
  <c r="H147" i="189" s="1"/>
  <c r="G146" i="189"/>
  <c r="H146" i="189" s="1"/>
  <c r="G145" i="189"/>
  <c r="H145" i="189" s="1"/>
  <c r="G144" i="189"/>
  <c r="H144" i="189" s="1"/>
  <c r="G143" i="189"/>
  <c r="H143" i="189" s="1"/>
  <c r="G142" i="189"/>
  <c r="H142" i="189" s="1"/>
  <c r="G141" i="189"/>
  <c r="H141" i="189" s="1"/>
  <c r="G140" i="189"/>
  <c r="H140" i="189" s="1"/>
  <c r="G139" i="189"/>
  <c r="H139" i="189" s="1"/>
  <c r="I71" i="189"/>
  <c r="G190" i="188"/>
  <c r="G189" i="188"/>
  <c r="F181" i="188"/>
  <c r="E181" i="188"/>
  <c r="D181" i="188"/>
  <c r="G180" i="188"/>
  <c r="H180" i="188" s="1"/>
  <c r="G179" i="188"/>
  <c r="H179" i="188" s="1"/>
  <c r="G178" i="188"/>
  <c r="H178" i="188" s="1"/>
  <c r="G177" i="188"/>
  <c r="H177" i="188" s="1"/>
  <c r="G176" i="188"/>
  <c r="H176" i="188" s="1"/>
  <c r="G175" i="188"/>
  <c r="H175" i="188" s="1"/>
  <c r="G174" i="188"/>
  <c r="H174" i="188" s="1"/>
  <c r="G173" i="188"/>
  <c r="H173" i="188" s="1"/>
  <c r="G172" i="188"/>
  <c r="H172" i="188" s="1"/>
  <c r="G171" i="188"/>
  <c r="H171" i="188" s="1"/>
  <c r="G170" i="188"/>
  <c r="H170" i="188" s="1"/>
  <c r="G169" i="188"/>
  <c r="H169" i="188" s="1"/>
  <c r="G168" i="188"/>
  <c r="H168" i="188" s="1"/>
  <c r="G167" i="188"/>
  <c r="H167" i="188" s="1"/>
  <c r="G166" i="188"/>
  <c r="H166" i="188" s="1"/>
  <c r="G165" i="188"/>
  <c r="H165" i="188" s="1"/>
  <c r="G164" i="188"/>
  <c r="H164" i="188" s="1"/>
  <c r="G163" i="188"/>
  <c r="H163" i="188" s="1"/>
  <c r="G162" i="188"/>
  <c r="H162" i="188" s="1"/>
  <c r="G161" i="188"/>
  <c r="H161" i="188" s="1"/>
  <c r="G160" i="188"/>
  <c r="H160" i="188" s="1"/>
  <c r="G159" i="188"/>
  <c r="H159" i="188" s="1"/>
  <c r="G158" i="188"/>
  <c r="H158" i="188" s="1"/>
  <c r="G157" i="188"/>
  <c r="H157" i="188" s="1"/>
  <c r="G156" i="188"/>
  <c r="H156" i="188" s="1"/>
  <c r="G155" i="188"/>
  <c r="H155" i="188" s="1"/>
  <c r="G154" i="188"/>
  <c r="H154" i="188" s="1"/>
  <c r="G153" i="188"/>
  <c r="H153" i="188" s="1"/>
  <c r="G152" i="188"/>
  <c r="H152" i="188" s="1"/>
  <c r="G151" i="188"/>
  <c r="H151" i="188" s="1"/>
  <c r="G150" i="188"/>
  <c r="H150" i="188" s="1"/>
  <c r="G149" i="188"/>
  <c r="H149" i="188" s="1"/>
  <c r="G148" i="188"/>
  <c r="H148" i="188" s="1"/>
  <c r="G147" i="188"/>
  <c r="H147" i="188" s="1"/>
  <c r="G146" i="188"/>
  <c r="H146" i="188" s="1"/>
  <c r="G145" i="188"/>
  <c r="H145" i="188" s="1"/>
  <c r="G144" i="188"/>
  <c r="H144" i="188" s="1"/>
  <c r="G143" i="188"/>
  <c r="H143" i="188" s="1"/>
  <c r="G142" i="188"/>
  <c r="H142" i="188" s="1"/>
  <c r="G141" i="188"/>
  <c r="H141" i="188" s="1"/>
  <c r="G140" i="188"/>
  <c r="H140" i="188" s="1"/>
  <c r="G139" i="188"/>
  <c r="H139" i="188" s="1"/>
  <c r="I71" i="188"/>
  <c r="G190" i="187"/>
  <c r="G189" i="187"/>
  <c r="F181" i="187"/>
  <c r="E181" i="187"/>
  <c r="D181" i="187"/>
  <c r="G180" i="187"/>
  <c r="H180" i="187" s="1"/>
  <c r="G179" i="187"/>
  <c r="H179" i="187" s="1"/>
  <c r="G178" i="187"/>
  <c r="H178" i="187" s="1"/>
  <c r="G177" i="187"/>
  <c r="H177" i="187" s="1"/>
  <c r="G176" i="187"/>
  <c r="H176" i="187" s="1"/>
  <c r="G175" i="187"/>
  <c r="H175" i="187" s="1"/>
  <c r="G174" i="187"/>
  <c r="H174" i="187" s="1"/>
  <c r="G173" i="187"/>
  <c r="H173" i="187" s="1"/>
  <c r="G172" i="187"/>
  <c r="H172" i="187" s="1"/>
  <c r="G171" i="187"/>
  <c r="H171" i="187" s="1"/>
  <c r="G170" i="187"/>
  <c r="H170" i="187" s="1"/>
  <c r="G169" i="187"/>
  <c r="H169" i="187" s="1"/>
  <c r="G168" i="187"/>
  <c r="H168" i="187" s="1"/>
  <c r="G167" i="187"/>
  <c r="H167" i="187" s="1"/>
  <c r="G166" i="187"/>
  <c r="H166" i="187" s="1"/>
  <c r="G165" i="187"/>
  <c r="H165" i="187" s="1"/>
  <c r="G164" i="187"/>
  <c r="H164" i="187" s="1"/>
  <c r="G163" i="187"/>
  <c r="H163" i="187" s="1"/>
  <c r="G162" i="187"/>
  <c r="H162" i="187" s="1"/>
  <c r="G161" i="187"/>
  <c r="H161" i="187" s="1"/>
  <c r="G160" i="187"/>
  <c r="H160" i="187" s="1"/>
  <c r="G159" i="187"/>
  <c r="H159" i="187" s="1"/>
  <c r="G158" i="187"/>
  <c r="H158" i="187" s="1"/>
  <c r="G157" i="187"/>
  <c r="H157" i="187" s="1"/>
  <c r="G156" i="187"/>
  <c r="H156" i="187" s="1"/>
  <c r="G155" i="187"/>
  <c r="H155" i="187" s="1"/>
  <c r="G154" i="187"/>
  <c r="H154" i="187" s="1"/>
  <c r="G153" i="187"/>
  <c r="H153" i="187" s="1"/>
  <c r="G152" i="187"/>
  <c r="H152" i="187" s="1"/>
  <c r="G151" i="187"/>
  <c r="H151" i="187" s="1"/>
  <c r="G150" i="187"/>
  <c r="H150" i="187" s="1"/>
  <c r="G149" i="187"/>
  <c r="H149" i="187" s="1"/>
  <c r="G148" i="187"/>
  <c r="H148" i="187" s="1"/>
  <c r="G147" i="187"/>
  <c r="H147" i="187" s="1"/>
  <c r="G146" i="187"/>
  <c r="H146" i="187" s="1"/>
  <c r="G145" i="187"/>
  <c r="H145" i="187" s="1"/>
  <c r="G144" i="187"/>
  <c r="H144" i="187" s="1"/>
  <c r="G143" i="187"/>
  <c r="H143" i="187" s="1"/>
  <c r="G142" i="187"/>
  <c r="H142" i="187" s="1"/>
  <c r="G141" i="187"/>
  <c r="H141" i="187" s="1"/>
  <c r="G140" i="187"/>
  <c r="H140" i="187" s="1"/>
  <c r="G139" i="187"/>
  <c r="H139" i="187" s="1"/>
  <c r="I71" i="187"/>
  <c r="G190" i="186"/>
  <c r="G189" i="186"/>
  <c r="F181" i="186"/>
  <c r="E181" i="186"/>
  <c r="D181" i="186"/>
  <c r="G180" i="186"/>
  <c r="H180" i="186" s="1"/>
  <c r="G179" i="186"/>
  <c r="H179" i="186" s="1"/>
  <c r="G178" i="186"/>
  <c r="H178" i="186" s="1"/>
  <c r="G177" i="186"/>
  <c r="H177" i="186" s="1"/>
  <c r="G176" i="186"/>
  <c r="H176" i="186" s="1"/>
  <c r="G175" i="186"/>
  <c r="H175" i="186" s="1"/>
  <c r="G174" i="186"/>
  <c r="H174" i="186" s="1"/>
  <c r="G173" i="186"/>
  <c r="H173" i="186" s="1"/>
  <c r="G172" i="186"/>
  <c r="H172" i="186" s="1"/>
  <c r="G171" i="186"/>
  <c r="H171" i="186" s="1"/>
  <c r="G170" i="186"/>
  <c r="H170" i="186" s="1"/>
  <c r="G169" i="186"/>
  <c r="H169" i="186" s="1"/>
  <c r="G168" i="186"/>
  <c r="H168" i="186" s="1"/>
  <c r="G167" i="186"/>
  <c r="H167" i="186" s="1"/>
  <c r="G166" i="186"/>
  <c r="H166" i="186" s="1"/>
  <c r="G165" i="186"/>
  <c r="H165" i="186" s="1"/>
  <c r="G164" i="186"/>
  <c r="H164" i="186" s="1"/>
  <c r="G163" i="186"/>
  <c r="H163" i="186" s="1"/>
  <c r="G162" i="186"/>
  <c r="H162" i="186" s="1"/>
  <c r="G161" i="186"/>
  <c r="H161" i="186" s="1"/>
  <c r="G160" i="186"/>
  <c r="H160" i="186" s="1"/>
  <c r="G159" i="186"/>
  <c r="H159" i="186" s="1"/>
  <c r="G158" i="186"/>
  <c r="H158" i="186" s="1"/>
  <c r="G157" i="186"/>
  <c r="H157" i="186" s="1"/>
  <c r="G156" i="186"/>
  <c r="H156" i="186" s="1"/>
  <c r="G155" i="186"/>
  <c r="H155" i="186" s="1"/>
  <c r="G154" i="186"/>
  <c r="H154" i="186" s="1"/>
  <c r="G153" i="186"/>
  <c r="H153" i="186" s="1"/>
  <c r="G152" i="186"/>
  <c r="H152" i="186" s="1"/>
  <c r="G151" i="186"/>
  <c r="H151" i="186" s="1"/>
  <c r="G150" i="186"/>
  <c r="H150" i="186" s="1"/>
  <c r="G149" i="186"/>
  <c r="H149" i="186" s="1"/>
  <c r="G148" i="186"/>
  <c r="H148" i="186" s="1"/>
  <c r="G147" i="186"/>
  <c r="H147" i="186" s="1"/>
  <c r="G146" i="186"/>
  <c r="H146" i="186" s="1"/>
  <c r="G145" i="186"/>
  <c r="H145" i="186" s="1"/>
  <c r="G144" i="186"/>
  <c r="H144" i="186" s="1"/>
  <c r="G143" i="186"/>
  <c r="H143" i="186" s="1"/>
  <c r="G142" i="186"/>
  <c r="H142" i="186" s="1"/>
  <c r="G141" i="186"/>
  <c r="H141" i="186" s="1"/>
  <c r="G140" i="186"/>
  <c r="H140" i="186" s="1"/>
  <c r="G139" i="186"/>
  <c r="H139" i="186" s="1"/>
  <c r="I71" i="186"/>
  <c r="G190" i="185"/>
  <c r="G189" i="185"/>
  <c r="F181" i="185"/>
  <c r="E181" i="185"/>
  <c r="D181" i="185"/>
  <c r="G180" i="185"/>
  <c r="H180" i="185" s="1"/>
  <c r="G179" i="185"/>
  <c r="H179" i="185" s="1"/>
  <c r="G178" i="185"/>
  <c r="H178" i="185" s="1"/>
  <c r="G177" i="185"/>
  <c r="H177" i="185" s="1"/>
  <c r="G176" i="185"/>
  <c r="H176" i="185" s="1"/>
  <c r="G175" i="185"/>
  <c r="H175" i="185" s="1"/>
  <c r="G174" i="185"/>
  <c r="H174" i="185" s="1"/>
  <c r="G173" i="185"/>
  <c r="H173" i="185" s="1"/>
  <c r="G172" i="185"/>
  <c r="H172" i="185" s="1"/>
  <c r="G171" i="185"/>
  <c r="H171" i="185" s="1"/>
  <c r="G170" i="185"/>
  <c r="H170" i="185" s="1"/>
  <c r="G169" i="185"/>
  <c r="H169" i="185" s="1"/>
  <c r="G168" i="185"/>
  <c r="H168" i="185" s="1"/>
  <c r="G167" i="185"/>
  <c r="H167" i="185" s="1"/>
  <c r="G166" i="185"/>
  <c r="H166" i="185" s="1"/>
  <c r="G165" i="185"/>
  <c r="H165" i="185" s="1"/>
  <c r="G164" i="185"/>
  <c r="H164" i="185" s="1"/>
  <c r="G163" i="185"/>
  <c r="H163" i="185" s="1"/>
  <c r="G162" i="185"/>
  <c r="H162" i="185" s="1"/>
  <c r="G161" i="185"/>
  <c r="H161" i="185" s="1"/>
  <c r="G160" i="185"/>
  <c r="H160" i="185" s="1"/>
  <c r="G159" i="185"/>
  <c r="H159" i="185" s="1"/>
  <c r="G158" i="185"/>
  <c r="H158" i="185" s="1"/>
  <c r="G157" i="185"/>
  <c r="H157" i="185" s="1"/>
  <c r="G156" i="185"/>
  <c r="H156" i="185" s="1"/>
  <c r="G155" i="185"/>
  <c r="H155" i="185" s="1"/>
  <c r="G154" i="185"/>
  <c r="H154" i="185" s="1"/>
  <c r="G153" i="185"/>
  <c r="H153" i="185" s="1"/>
  <c r="G152" i="185"/>
  <c r="H152" i="185" s="1"/>
  <c r="G151" i="185"/>
  <c r="H151" i="185" s="1"/>
  <c r="G150" i="185"/>
  <c r="H150" i="185" s="1"/>
  <c r="G149" i="185"/>
  <c r="H149" i="185" s="1"/>
  <c r="G148" i="185"/>
  <c r="H148" i="185" s="1"/>
  <c r="G147" i="185"/>
  <c r="H147" i="185" s="1"/>
  <c r="G146" i="185"/>
  <c r="H146" i="185" s="1"/>
  <c r="G145" i="185"/>
  <c r="H145" i="185" s="1"/>
  <c r="G144" i="185"/>
  <c r="H144" i="185" s="1"/>
  <c r="G143" i="185"/>
  <c r="H143" i="185" s="1"/>
  <c r="G142" i="185"/>
  <c r="H142" i="185" s="1"/>
  <c r="G141" i="185"/>
  <c r="H141" i="185" s="1"/>
  <c r="G140" i="185"/>
  <c r="H140" i="185" s="1"/>
  <c r="G139" i="185"/>
  <c r="H139" i="185" s="1"/>
  <c r="I71" i="185"/>
  <c r="G190" i="184"/>
  <c r="G189" i="184"/>
  <c r="F181" i="184"/>
  <c r="E181" i="184"/>
  <c r="D181" i="184"/>
  <c r="G180" i="184"/>
  <c r="H180" i="184" s="1"/>
  <c r="G179" i="184"/>
  <c r="H179" i="184" s="1"/>
  <c r="G178" i="184"/>
  <c r="H178" i="184" s="1"/>
  <c r="G177" i="184"/>
  <c r="H177" i="184" s="1"/>
  <c r="G176" i="184"/>
  <c r="H176" i="184" s="1"/>
  <c r="G175" i="184"/>
  <c r="H175" i="184" s="1"/>
  <c r="G174" i="184"/>
  <c r="H174" i="184" s="1"/>
  <c r="G173" i="184"/>
  <c r="H173" i="184" s="1"/>
  <c r="G172" i="184"/>
  <c r="H172" i="184" s="1"/>
  <c r="G171" i="184"/>
  <c r="H171" i="184" s="1"/>
  <c r="G170" i="184"/>
  <c r="H170" i="184" s="1"/>
  <c r="G169" i="184"/>
  <c r="H169" i="184" s="1"/>
  <c r="G168" i="184"/>
  <c r="H168" i="184" s="1"/>
  <c r="G167" i="184"/>
  <c r="H167" i="184" s="1"/>
  <c r="G166" i="184"/>
  <c r="H166" i="184" s="1"/>
  <c r="G165" i="184"/>
  <c r="H165" i="184" s="1"/>
  <c r="G164" i="184"/>
  <c r="H164" i="184" s="1"/>
  <c r="G163" i="184"/>
  <c r="H163" i="184" s="1"/>
  <c r="G162" i="184"/>
  <c r="H162" i="184" s="1"/>
  <c r="G161" i="184"/>
  <c r="H161" i="184" s="1"/>
  <c r="G160" i="184"/>
  <c r="H160" i="184" s="1"/>
  <c r="G159" i="184"/>
  <c r="H159" i="184" s="1"/>
  <c r="G158" i="184"/>
  <c r="H158" i="184" s="1"/>
  <c r="G157" i="184"/>
  <c r="H157" i="184" s="1"/>
  <c r="G156" i="184"/>
  <c r="H156" i="184" s="1"/>
  <c r="G155" i="184"/>
  <c r="H155" i="184" s="1"/>
  <c r="G154" i="184"/>
  <c r="H154" i="184" s="1"/>
  <c r="G153" i="184"/>
  <c r="H153" i="184" s="1"/>
  <c r="G152" i="184"/>
  <c r="H152" i="184" s="1"/>
  <c r="G151" i="184"/>
  <c r="H151" i="184" s="1"/>
  <c r="G150" i="184"/>
  <c r="H150" i="184" s="1"/>
  <c r="G149" i="184"/>
  <c r="H149" i="184" s="1"/>
  <c r="G148" i="184"/>
  <c r="H148" i="184" s="1"/>
  <c r="G147" i="184"/>
  <c r="H147" i="184" s="1"/>
  <c r="G146" i="184"/>
  <c r="H146" i="184" s="1"/>
  <c r="G145" i="184"/>
  <c r="H145" i="184" s="1"/>
  <c r="G144" i="184"/>
  <c r="H144" i="184" s="1"/>
  <c r="G143" i="184"/>
  <c r="H143" i="184" s="1"/>
  <c r="G142" i="184"/>
  <c r="H142" i="184" s="1"/>
  <c r="G141" i="184"/>
  <c r="H141" i="184" s="1"/>
  <c r="G140" i="184"/>
  <c r="H140" i="184" s="1"/>
  <c r="G139" i="184"/>
  <c r="H139" i="184" s="1"/>
  <c r="I71" i="184"/>
  <c r="G190" i="183"/>
  <c r="G189" i="183"/>
  <c r="F181" i="183"/>
  <c r="E181" i="183"/>
  <c r="D181" i="183"/>
  <c r="G180" i="183"/>
  <c r="H180" i="183" s="1"/>
  <c r="G179" i="183"/>
  <c r="H179" i="183" s="1"/>
  <c r="G178" i="183"/>
  <c r="H178" i="183" s="1"/>
  <c r="G177" i="183"/>
  <c r="H177" i="183" s="1"/>
  <c r="G176" i="183"/>
  <c r="H176" i="183" s="1"/>
  <c r="G175" i="183"/>
  <c r="H175" i="183" s="1"/>
  <c r="G174" i="183"/>
  <c r="H174" i="183" s="1"/>
  <c r="G173" i="183"/>
  <c r="H173" i="183" s="1"/>
  <c r="G172" i="183"/>
  <c r="H172" i="183" s="1"/>
  <c r="G171" i="183"/>
  <c r="H171" i="183" s="1"/>
  <c r="G170" i="183"/>
  <c r="H170" i="183" s="1"/>
  <c r="G169" i="183"/>
  <c r="H169" i="183" s="1"/>
  <c r="G168" i="183"/>
  <c r="H168" i="183" s="1"/>
  <c r="G167" i="183"/>
  <c r="H167" i="183" s="1"/>
  <c r="G166" i="183"/>
  <c r="H166" i="183" s="1"/>
  <c r="G165" i="183"/>
  <c r="H165" i="183" s="1"/>
  <c r="G164" i="183"/>
  <c r="H164" i="183" s="1"/>
  <c r="G163" i="183"/>
  <c r="H163" i="183" s="1"/>
  <c r="G162" i="183"/>
  <c r="H162" i="183" s="1"/>
  <c r="G161" i="183"/>
  <c r="H161" i="183" s="1"/>
  <c r="G160" i="183"/>
  <c r="H160" i="183" s="1"/>
  <c r="G159" i="183"/>
  <c r="H159" i="183" s="1"/>
  <c r="G158" i="183"/>
  <c r="H158" i="183" s="1"/>
  <c r="G157" i="183"/>
  <c r="H157" i="183" s="1"/>
  <c r="G156" i="183"/>
  <c r="H156" i="183" s="1"/>
  <c r="G155" i="183"/>
  <c r="H155" i="183" s="1"/>
  <c r="G154" i="183"/>
  <c r="H154" i="183" s="1"/>
  <c r="G153" i="183"/>
  <c r="H153" i="183" s="1"/>
  <c r="G152" i="183"/>
  <c r="H152" i="183" s="1"/>
  <c r="G151" i="183"/>
  <c r="H151" i="183" s="1"/>
  <c r="G150" i="183"/>
  <c r="H150" i="183" s="1"/>
  <c r="G149" i="183"/>
  <c r="H149" i="183" s="1"/>
  <c r="G148" i="183"/>
  <c r="H148" i="183" s="1"/>
  <c r="G147" i="183"/>
  <c r="H147" i="183" s="1"/>
  <c r="G146" i="183"/>
  <c r="H146" i="183" s="1"/>
  <c r="G145" i="183"/>
  <c r="H145" i="183" s="1"/>
  <c r="G144" i="183"/>
  <c r="H144" i="183" s="1"/>
  <c r="G143" i="183"/>
  <c r="H143" i="183" s="1"/>
  <c r="G142" i="183"/>
  <c r="H142" i="183" s="1"/>
  <c r="G141" i="183"/>
  <c r="H141" i="183" s="1"/>
  <c r="G140" i="183"/>
  <c r="H140" i="183" s="1"/>
  <c r="G139" i="183"/>
  <c r="H139" i="183" s="1"/>
  <c r="I71" i="183"/>
  <c r="G190" i="182"/>
  <c r="G189" i="182"/>
  <c r="F181" i="182"/>
  <c r="E181" i="182"/>
  <c r="D181" i="182"/>
  <c r="G180" i="182"/>
  <c r="H180" i="182" s="1"/>
  <c r="G179" i="182"/>
  <c r="H179" i="182" s="1"/>
  <c r="G178" i="182"/>
  <c r="H178" i="182" s="1"/>
  <c r="G177" i="182"/>
  <c r="H177" i="182" s="1"/>
  <c r="G176" i="182"/>
  <c r="H176" i="182" s="1"/>
  <c r="G175" i="182"/>
  <c r="H175" i="182" s="1"/>
  <c r="G174" i="182"/>
  <c r="H174" i="182" s="1"/>
  <c r="G173" i="182"/>
  <c r="H173" i="182" s="1"/>
  <c r="G172" i="182"/>
  <c r="H172" i="182" s="1"/>
  <c r="G171" i="182"/>
  <c r="H171" i="182" s="1"/>
  <c r="G170" i="182"/>
  <c r="H170" i="182" s="1"/>
  <c r="G169" i="182"/>
  <c r="H169" i="182" s="1"/>
  <c r="G168" i="182"/>
  <c r="H168" i="182" s="1"/>
  <c r="G167" i="182"/>
  <c r="H167" i="182" s="1"/>
  <c r="G166" i="182"/>
  <c r="H166" i="182" s="1"/>
  <c r="G165" i="182"/>
  <c r="H165" i="182" s="1"/>
  <c r="G164" i="182"/>
  <c r="H164" i="182" s="1"/>
  <c r="G163" i="182"/>
  <c r="H163" i="182" s="1"/>
  <c r="G162" i="182"/>
  <c r="H162" i="182" s="1"/>
  <c r="G161" i="182"/>
  <c r="H161" i="182" s="1"/>
  <c r="G160" i="182"/>
  <c r="H160" i="182" s="1"/>
  <c r="G159" i="182"/>
  <c r="H159" i="182" s="1"/>
  <c r="G158" i="182"/>
  <c r="H158" i="182" s="1"/>
  <c r="G157" i="182"/>
  <c r="H157" i="182" s="1"/>
  <c r="G156" i="182"/>
  <c r="H156" i="182" s="1"/>
  <c r="G155" i="182"/>
  <c r="H155" i="182" s="1"/>
  <c r="G154" i="182"/>
  <c r="H154" i="182" s="1"/>
  <c r="G153" i="182"/>
  <c r="H153" i="182" s="1"/>
  <c r="G152" i="182"/>
  <c r="H152" i="182" s="1"/>
  <c r="G151" i="182"/>
  <c r="H151" i="182" s="1"/>
  <c r="G150" i="182"/>
  <c r="H150" i="182" s="1"/>
  <c r="G149" i="182"/>
  <c r="H149" i="182" s="1"/>
  <c r="G148" i="182"/>
  <c r="H148" i="182" s="1"/>
  <c r="G147" i="182"/>
  <c r="H147" i="182" s="1"/>
  <c r="G146" i="182"/>
  <c r="H146" i="182" s="1"/>
  <c r="G145" i="182"/>
  <c r="H145" i="182" s="1"/>
  <c r="G144" i="182"/>
  <c r="H144" i="182" s="1"/>
  <c r="G143" i="182"/>
  <c r="H143" i="182" s="1"/>
  <c r="G142" i="182"/>
  <c r="H142" i="182" s="1"/>
  <c r="G141" i="182"/>
  <c r="H141" i="182" s="1"/>
  <c r="G140" i="182"/>
  <c r="H140" i="182" s="1"/>
  <c r="G139" i="182"/>
  <c r="H139" i="182" s="1"/>
  <c r="I71" i="182"/>
  <c r="G190" i="181"/>
  <c r="G189" i="181"/>
  <c r="F181" i="181"/>
  <c r="E181" i="181"/>
  <c r="D181" i="181"/>
  <c r="G180" i="181"/>
  <c r="H180" i="181" s="1"/>
  <c r="G179" i="181"/>
  <c r="H179" i="181" s="1"/>
  <c r="G178" i="181"/>
  <c r="H178" i="181" s="1"/>
  <c r="G177" i="181"/>
  <c r="H177" i="181" s="1"/>
  <c r="G176" i="181"/>
  <c r="H176" i="181" s="1"/>
  <c r="G175" i="181"/>
  <c r="H175" i="181" s="1"/>
  <c r="G174" i="181"/>
  <c r="H174" i="181" s="1"/>
  <c r="G173" i="181"/>
  <c r="H173" i="181" s="1"/>
  <c r="G172" i="181"/>
  <c r="H172" i="181" s="1"/>
  <c r="G171" i="181"/>
  <c r="H171" i="181" s="1"/>
  <c r="G170" i="181"/>
  <c r="H170" i="181" s="1"/>
  <c r="G169" i="181"/>
  <c r="H169" i="181" s="1"/>
  <c r="G168" i="181"/>
  <c r="H168" i="181" s="1"/>
  <c r="G167" i="181"/>
  <c r="H167" i="181" s="1"/>
  <c r="G166" i="181"/>
  <c r="H166" i="181" s="1"/>
  <c r="G165" i="181"/>
  <c r="H165" i="181" s="1"/>
  <c r="G164" i="181"/>
  <c r="H164" i="181" s="1"/>
  <c r="G163" i="181"/>
  <c r="H163" i="181" s="1"/>
  <c r="G162" i="181"/>
  <c r="H162" i="181" s="1"/>
  <c r="G161" i="181"/>
  <c r="H161" i="181" s="1"/>
  <c r="G160" i="181"/>
  <c r="H160" i="181" s="1"/>
  <c r="G159" i="181"/>
  <c r="H159" i="181" s="1"/>
  <c r="G158" i="181"/>
  <c r="H158" i="181" s="1"/>
  <c r="G157" i="181"/>
  <c r="H157" i="181" s="1"/>
  <c r="G156" i="181"/>
  <c r="H156" i="181" s="1"/>
  <c r="G155" i="181"/>
  <c r="H155" i="181" s="1"/>
  <c r="G154" i="181"/>
  <c r="H154" i="181" s="1"/>
  <c r="G153" i="181"/>
  <c r="H153" i="181" s="1"/>
  <c r="G152" i="181"/>
  <c r="H152" i="181" s="1"/>
  <c r="G151" i="181"/>
  <c r="H151" i="181" s="1"/>
  <c r="G150" i="181"/>
  <c r="H150" i="181" s="1"/>
  <c r="H149" i="181"/>
  <c r="G149" i="181"/>
  <c r="G148" i="181"/>
  <c r="H148" i="181" s="1"/>
  <c r="G147" i="181"/>
  <c r="H147" i="181" s="1"/>
  <c r="G146" i="181"/>
  <c r="H146" i="181" s="1"/>
  <c r="G145" i="181"/>
  <c r="H145" i="181" s="1"/>
  <c r="G144" i="181"/>
  <c r="H144" i="181" s="1"/>
  <c r="G143" i="181"/>
  <c r="H143" i="181" s="1"/>
  <c r="G142" i="181"/>
  <c r="H142" i="181" s="1"/>
  <c r="G141" i="181"/>
  <c r="H141" i="181" s="1"/>
  <c r="G140" i="181"/>
  <c r="H140" i="181" s="1"/>
  <c r="G139" i="181"/>
  <c r="H139" i="181" s="1"/>
  <c r="I71" i="181"/>
  <c r="G190" i="180"/>
  <c r="G189" i="180"/>
  <c r="F181" i="180"/>
  <c r="E181" i="180"/>
  <c r="D181" i="180"/>
  <c r="G180" i="180"/>
  <c r="H180" i="180" s="1"/>
  <c r="G179" i="180"/>
  <c r="H179" i="180" s="1"/>
  <c r="G178" i="180"/>
  <c r="H178" i="180" s="1"/>
  <c r="G177" i="180"/>
  <c r="H177" i="180" s="1"/>
  <c r="G176" i="180"/>
  <c r="H176" i="180" s="1"/>
  <c r="G175" i="180"/>
  <c r="H175" i="180" s="1"/>
  <c r="G174" i="180"/>
  <c r="H174" i="180" s="1"/>
  <c r="G173" i="180"/>
  <c r="H173" i="180" s="1"/>
  <c r="G172" i="180"/>
  <c r="H172" i="180" s="1"/>
  <c r="G171" i="180"/>
  <c r="H171" i="180" s="1"/>
  <c r="G170" i="180"/>
  <c r="H170" i="180" s="1"/>
  <c r="G169" i="180"/>
  <c r="H169" i="180" s="1"/>
  <c r="G168" i="180"/>
  <c r="H168" i="180" s="1"/>
  <c r="G167" i="180"/>
  <c r="H167" i="180" s="1"/>
  <c r="G166" i="180"/>
  <c r="H166" i="180" s="1"/>
  <c r="G165" i="180"/>
  <c r="H165" i="180" s="1"/>
  <c r="G164" i="180"/>
  <c r="H164" i="180" s="1"/>
  <c r="G163" i="180"/>
  <c r="H163" i="180" s="1"/>
  <c r="G162" i="180"/>
  <c r="H162" i="180" s="1"/>
  <c r="G161" i="180"/>
  <c r="H161" i="180" s="1"/>
  <c r="G160" i="180"/>
  <c r="H160" i="180" s="1"/>
  <c r="G159" i="180"/>
  <c r="H159" i="180" s="1"/>
  <c r="G158" i="180"/>
  <c r="H158" i="180" s="1"/>
  <c r="G157" i="180"/>
  <c r="H157" i="180" s="1"/>
  <c r="G156" i="180"/>
  <c r="H156" i="180" s="1"/>
  <c r="G155" i="180"/>
  <c r="H155" i="180" s="1"/>
  <c r="G154" i="180"/>
  <c r="H154" i="180" s="1"/>
  <c r="G153" i="180"/>
  <c r="H153" i="180" s="1"/>
  <c r="G152" i="180"/>
  <c r="H152" i="180" s="1"/>
  <c r="G151" i="180"/>
  <c r="H151" i="180" s="1"/>
  <c r="G150" i="180"/>
  <c r="H150" i="180" s="1"/>
  <c r="G149" i="180"/>
  <c r="H149" i="180" s="1"/>
  <c r="G148" i="180"/>
  <c r="H148" i="180" s="1"/>
  <c r="G147" i="180"/>
  <c r="H147" i="180" s="1"/>
  <c r="G146" i="180"/>
  <c r="H146" i="180" s="1"/>
  <c r="G145" i="180"/>
  <c r="H145" i="180" s="1"/>
  <c r="G144" i="180"/>
  <c r="H144" i="180" s="1"/>
  <c r="G143" i="180"/>
  <c r="H143" i="180" s="1"/>
  <c r="G142" i="180"/>
  <c r="H142" i="180" s="1"/>
  <c r="G141" i="180"/>
  <c r="H141" i="180" s="1"/>
  <c r="G140" i="180"/>
  <c r="H140" i="180" s="1"/>
  <c r="G139" i="180"/>
  <c r="H139" i="180" s="1"/>
  <c r="I71" i="180"/>
  <c r="G190" i="179"/>
  <c r="G189" i="179"/>
  <c r="F181" i="179"/>
  <c r="E181" i="179"/>
  <c r="D181" i="179"/>
  <c r="G180" i="179"/>
  <c r="H180" i="179" s="1"/>
  <c r="G179" i="179"/>
  <c r="H179" i="179" s="1"/>
  <c r="G178" i="179"/>
  <c r="H178" i="179" s="1"/>
  <c r="G177" i="179"/>
  <c r="H177" i="179" s="1"/>
  <c r="G176" i="179"/>
  <c r="H176" i="179" s="1"/>
  <c r="G175" i="179"/>
  <c r="H175" i="179" s="1"/>
  <c r="G174" i="179"/>
  <c r="H174" i="179" s="1"/>
  <c r="G173" i="179"/>
  <c r="H173" i="179" s="1"/>
  <c r="G172" i="179"/>
  <c r="H172" i="179" s="1"/>
  <c r="G171" i="179"/>
  <c r="H171" i="179" s="1"/>
  <c r="G170" i="179"/>
  <c r="H170" i="179" s="1"/>
  <c r="G169" i="179"/>
  <c r="H169" i="179" s="1"/>
  <c r="G168" i="179"/>
  <c r="H168" i="179" s="1"/>
  <c r="G167" i="179"/>
  <c r="H167" i="179" s="1"/>
  <c r="G166" i="179"/>
  <c r="H166" i="179" s="1"/>
  <c r="H165" i="179"/>
  <c r="G165" i="179"/>
  <c r="G164" i="179"/>
  <c r="H164" i="179" s="1"/>
  <c r="G163" i="179"/>
  <c r="H163" i="179" s="1"/>
  <c r="G162" i="179"/>
  <c r="H162" i="179" s="1"/>
  <c r="G161" i="179"/>
  <c r="H161" i="179" s="1"/>
  <c r="G160" i="179"/>
  <c r="H160" i="179" s="1"/>
  <c r="G159" i="179"/>
  <c r="H159" i="179" s="1"/>
  <c r="G158" i="179"/>
  <c r="H158" i="179" s="1"/>
  <c r="G157" i="179"/>
  <c r="H157" i="179" s="1"/>
  <c r="G156" i="179"/>
  <c r="H156" i="179" s="1"/>
  <c r="G155" i="179"/>
  <c r="H155" i="179" s="1"/>
  <c r="G154" i="179"/>
  <c r="H154" i="179" s="1"/>
  <c r="G153" i="179"/>
  <c r="H153" i="179" s="1"/>
  <c r="G152" i="179"/>
  <c r="H152" i="179" s="1"/>
  <c r="G151" i="179"/>
  <c r="H151" i="179" s="1"/>
  <c r="G150" i="179"/>
  <c r="H150" i="179" s="1"/>
  <c r="G149" i="179"/>
  <c r="H149" i="179" s="1"/>
  <c r="G148" i="179"/>
  <c r="H148" i="179" s="1"/>
  <c r="G147" i="179"/>
  <c r="H147" i="179" s="1"/>
  <c r="G146" i="179"/>
  <c r="H146" i="179" s="1"/>
  <c r="G145" i="179"/>
  <c r="H145" i="179" s="1"/>
  <c r="G144" i="179"/>
  <c r="H144" i="179" s="1"/>
  <c r="G143" i="179"/>
  <c r="H143" i="179" s="1"/>
  <c r="H142" i="179"/>
  <c r="G142" i="179"/>
  <c r="G141" i="179"/>
  <c r="H141" i="179" s="1"/>
  <c r="G140" i="179"/>
  <c r="H140" i="179" s="1"/>
  <c r="G139" i="179"/>
  <c r="H139" i="179" s="1"/>
  <c r="I71" i="179"/>
  <c r="G190" i="178"/>
  <c r="G189" i="178"/>
  <c r="F181" i="178"/>
  <c r="E181" i="178"/>
  <c r="D181" i="178"/>
  <c r="G180" i="178"/>
  <c r="H180" i="178" s="1"/>
  <c r="G179" i="178"/>
  <c r="H179" i="178" s="1"/>
  <c r="G178" i="178"/>
  <c r="H178" i="178" s="1"/>
  <c r="G177" i="178"/>
  <c r="H177" i="178" s="1"/>
  <c r="G176" i="178"/>
  <c r="H176" i="178" s="1"/>
  <c r="G175" i="178"/>
  <c r="H175" i="178" s="1"/>
  <c r="G174" i="178"/>
  <c r="H174" i="178" s="1"/>
  <c r="G173" i="178"/>
  <c r="H173" i="178" s="1"/>
  <c r="G172" i="178"/>
  <c r="H172" i="178" s="1"/>
  <c r="G171" i="178"/>
  <c r="H171" i="178" s="1"/>
  <c r="G170" i="178"/>
  <c r="H170" i="178" s="1"/>
  <c r="G169" i="178"/>
  <c r="H169" i="178" s="1"/>
  <c r="G168" i="178"/>
  <c r="H168" i="178" s="1"/>
  <c r="G167" i="178"/>
  <c r="H167" i="178" s="1"/>
  <c r="G166" i="178"/>
  <c r="H166" i="178" s="1"/>
  <c r="G165" i="178"/>
  <c r="H165" i="178" s="1"/>
  <c r="G164" i="178"/>
  <c r="H164" i="178" s="1"/>
  <c r="G163" i="178"/>
  <c r="H163" i="178" s="1"/>
  <c r="G162" i="178"/>
  <c r="H162" i="178" s="1"/>
  <c r="G161" i="178"/>
  <c r="H161" i="178" s="1"/>
  <c r="G160" i="178"/>
  <c r="H160" i="178" s="1"/>
  <c r="G159" i="178"/>
  <c r="H159" i="178" s="1"/>
  <c r="G158" i="178"/>
  <c r="H158" i="178" s="1"/>
  <c r="G157" i="178"/>
  <c r="H157" i="178" s="1"/>
  <c r="G156" i="178"/>
  <c r="H156" i="178" s="1"/>
  <c r="G155" i="178"/>
  <c r="H155" i="178" s="1"/>
  <c r="G154" i="178"/>
  <c r="H154" i="178" s="1"/>
  <c r="G153" i="178"/>
  <c r="H153" i="178" s="1"/>
  <c r="G152" i="178"/>
  <c r="H152" i="178" s="1"/>
  <c r="G151" i="178"/>
  <c r="H151" i="178" s="1"/>
  <c r="G150" i="178"/>
  <c r="H150" i="178" s="1"/>
  <c r="G149" i="178"/>
  <c r="H149" i="178" s="1"/>
  <c r="G148" i="178"/>
  <c r="H148" i="178" s="1"/>
  <c r="G147" i="178"/>
  <c r="H147" i="178" s="1"/>
  <c r="G146" i="178"/>
  <c r="H146" i="178" s="1"/>
  <c r="G145" i="178"/>
  <c r="H145" i="178" s="1"/>
  <c r="G144" i="178"/>
  <c r="H144" i="178" s="1"/>
  <c r="G143" i="178"/>
  <c r="H143" i="178" s="1"/>
  <c r="G142" i="178"/>
  <c r="H142" i="178" s="1"/>
  <c r="G141" i="178"/>
  <c r="H141" i="178" s="1"/>
  <c r="G140" i="178"/>
  <c r="H140" i="178" s="1"/>
  <c r="G139" i="178"/>
  <c r="H139" i="178" s="1"/>
  <c r="I71" i="178"/>
  <c r="G190" i="177"/>
  <c r="G189" i="177"/>
  <c r="F181" i="177"/>
  <c r="E181" i="177"/>
  <c r="D181" i="177"/>
  <c r="G180" i="177"/>
  <c r="H180" i="177" s="1"/>
  <c r="G179" i="177"/>
  <c r="H179" i="177" s="1"/>
  <c r="G178" i="177"/>
  <c r="H178" i="177" s="1"/>
  <c r="G177" i="177"/>
  <c r="H177" i="177" s="1"/>
  <c r="G176" i="177"/>
  <c r="H176" i="177" s="1"/>
  <c r="G175" i="177"/>
  <c r="H175" i="177" s="1"/>
  <c r="G174" i="177"/>
  <c r="H174" i="177" s="1"/>
  <c r="G173" i="177"/>
  <c r="H173" i="177" s="1"/>
  <c r="G172" i="177"/>
  <c r="H172" i="177" s="1"/>
  <c r="G171" i="177"/>
  <c r="H171" i="177" s="1"/>
  <c r="G170" i="177"/>
  <c r="H170" i="177" s="1"/>
  <c r="G169" i="177"/>
  <c r="H169" i="177" s="1"/>
  <c r="G168" i="177"/>
  <c r="H168" i="177" s="1"/>
  <c r="G167" i="177"/>
  <c r="H167" i="177" s="1"/>
  <c r="G166" i="177"/>
  <c r="H166" i="177" s="1"/>
  <c r="G165" i="177"/>
  <c r="H165" i="177" s="1"/>
  <c r="G164" i="177"/>
  <c r="H164" i="177" s="1"/>
  <c r="G163" i="177"/>
  <c r="H163" i="177" s="1"/>
  <c r="G162" i="177"/>
  <c r="H162" i="177" s="1"/>
  <c r="G161" i="177"/>
  <c r="H161" i="177" s="1"/>
  <c r="G160" i="177"/>
  <c r="H160" i="177" s="1"/>
  <c r="G159" i="177"/>
  <c r="H159" i="177" s="1"/>
  <c r="G158" i="177"/>
  <c r="H158" i="177" s="1"/>
  <c r="G157" i="177"/>
  <c r="H157" i="177" s="1"/>
  <c r="G156" i="177"/>
  <c r="H156" i="177" s="1"/>
  <c r="G155" i="177"/>
  <c r="H155" i="177" s="1"/>
  <c r="G154" i="177"/>
  <c r="H154" i="177" s="1"/>
  <c r="G153" i="177"/>
  <c r="H153" i="177" s="1"/>
  <c r="G152" i="177"/>
  <c r="H152" i="177" s="1"/>
  <c r="G151" i="177"/>
  <c r="H151" i="177" s="1"/>
  <c r="G150" i="177"/>
  <c r="H150" i="177" s="1"/>
  <c r="G149" i="177"/>
  <c r="H149" i="177" s="1"/>
  <c r="G148" i="177"/>
  <c r="H148" i="177" s="1"/>
  <c r="G147" i="177"/>
  <c r="H147" i="177" s="1"/>
  <c r="G146" i="177"/>
  <c r="H146" i="177" s="1"/>
  <c r="G145" i="177"/>
  <c r="H145" i="177" s="1"/>
  <c r="G144" i="177"/>
  <c r="H144" i="177" s="1"/>
  <c r="G143" i="177"/>
  <c r="H143" i="177" s="1"/>
  <c r="G142" i="177"/>
  <c r="H142" i="177" s="1"/>
  <c r="G141" i="177"/>
  <c r="H141" i="177" s="1"/>
  <c r="G140" i="177"/>
  <c r="H140" i="177" s="1"/>
  <c r="G139" i="177"/>
  <c r="H139" i="177" s="1"/>
  <c r="I71" i="177"/>
  <c r="G190" i="176"/>
  <c r="G189" i="176"/>
  <c r="F181" i="176"/>
  <c r="E181" i="176"/>
  <c r="D181" i="176"/>
  <c r="G180" i="176"/>
  <c r="H180" i="176" s="1"/>
  <c r="G179" i="176"/>
  <c r="H179" i="176" s="1"/>
  <c r="G178" i="176"/>
  <c r="H178" i="176" s="1"/>
  <c r="G177" i="176"/>
  <c r="H177" i="176" s="1"/>
  <c r="G176" i="176"/>
  <c r="H176" i="176" s="1"/>
  <c r="G175" i="176"/>
  <c r="H175" i="176" s="1"/>
  <c r="G174" i="176"/>
  <c r="H174" i="176" s="1"/>
  <c r="G173" i="176"/>
  <c r="H173" i="176" s="1"/>
  <c r="G172" i="176"/>
  <c r="H172" i="176" s="1"/>
  <c r="G171" i="176"/>
  <c r="H171" i="176" s="1"/>
  <c r="G170" i="176"/>
  <c r="H170" i="176" s="1"/>
  <c r="G169" i="176"/>
  <c r="H169" i="176" s="1"/>
  <c r="G168" i="176"/>
  <c r="H168" i="176" s="1"/>
  <c r="G167" i="176"/>
  <c r="H167" i="176" s="1"/>
  <c r="G166" i="176"/>
  <c r="H166" i="176" s="1"/>
  <c r="G165" i="176"/>
  <c r="H165" i="176" s="1"/>
  <c r="G164" i="176"/>
  <c r="H164" i="176" s="1"/>
  <c r="G163" i="176"/>
  <c r="H163" i="176" s="1"/>
  <c r="G162" i="176"/>
  <c r="H162" i="176" s="1"/>
  <c r="G161" i="176"/>
  <c r="H161" i="176" s="1"/>
  <c r="G160" i="176"/>
  <c r="H160" i="176" s="1"/>
  <c r="G159" i="176"/>
  <c r="H159" i="176" s="1"/>
  <c r="G158" i="176"/>
  <c r="H158" i="176" s="1"/>
  <c r="G157" i="176"/>
  <c r="H157" i="176" s="1"/>
  <c r="G156" i="176"/>
  <c r="H156" i="176" s="1"/>
  <c r="G155" i="176"/>
  <c r="H155" i="176" s="1"/>
  <c r="G154" i="176"/>
  <c r="H154" i="176" s="1"/>
  <c r="G153" i="176"/>
  <c r="H153" i="176" s="1"/>
  <c r="G152" i="176"/>
  <c r="H152" i="176" s="1"/>
  <c r="G151" i="176"/>
  <c r="H151" i="176" s="1"/>
  <c r="G150" i="176"/>
  <c r="H150" i="176" s="1"/>
  <c r="G149" i="176"/>
  <c r="H149" i="176" s="1"/>
  <c r="G148" i="176"/>
  <c r="H148" i="176" s="1"/>
  <c r="G147" i="176"/>
  <c r="H147" i="176" s="1"/>
  <c r="G146" i="176"/>
  <c r="H146" i="176" s="1"/>
  <c r="G145" i="176"/>
  <c r="H145" i="176" s="1"/>
  <c r="G144" i="176"/>
  <c r="H144" i="176" s="1"/>
  <c r="G143" i="176"/>
  <c r="H143" i="176" s="1"/>
  <c r="G142" i="176"/>
  <c r="H142" i="176" s="1"/>
  <c r="G141" i="176"/>
  <c r="H141" i="176" s="1"/>
  <c r="G140" i="176"/>
  <c r="H140" i="176" s="1"/>
  <c r="G139" i="176"/>
  <c r="H139" i="176" s="1"/>
  <c r="I71" i="176"/>
  <c r="G190" i="175"/>
  <c r="G189" i="175"/>
  <c r="F181" i="175"/>
  <c r="E181" i="175"/>
  <c r="D181" i="175"/>
  <c r="G180" i="175"/>
  <c r="H180" i="175" s="1"/>
  <c r="G179" i="175"/>
  <c r="H179" i="175" s="1"/>
  <c r="G178" i="175"/>
  <c r="H178" i="175" s="1"/>
  <c r="G177" i="175"/>
  <c r="H177" i="175" s="1"/>
  <c r="G176" i="175"/>
  <c r="H176" i="175" s="1"/>
  <c r="G175" i="175"/>
  <c r="H175" i="175" s="1"/>
  <c r="G174" i="175"/>
  <c r="H174" i="175" s="1"/>
  <c r="G173" i="175"/>
  <c r="H173" i="175" s="1"/>
  <c r="G172" i="175"/>
  <c r="H172" i="175" s="1"/>
  <c r="G171" i="175"/>
  <c r="H171" i="175" s="1"/>
  <c r="G170" i="175"/>
  <c r="H170" i="175" s="1"/>
  <c r="G169" i="175"/>
  <c r="H169" i="175" s="1"/>
  <c r="G168" i="175"/>
  <c r="H168" i="175" s="1"/>
  <c r="G167" i="175"/>
  <c r="H167" i="175" s="1"/>
  <c r="G166" i="175"/>
  <c r="H166" i="175" s="1"/>
  <c r="G165" i="175"/>
  <c r="H165" i="175" s="1"/>
  <c r="G164" i="175"/>
  <c r="H164" i="175" s="1"/>
  <c r="G163" i="175"/>
  <c r="H163" i="175" s="1"/>
  <c r="G162" i="175"/>
  <c r="H162" i="175" s="1"/>
  <c r="G161" i="175"/>
  <c r="H161" i="175" s="1"/>
  <c r="G160" i="175"/>
  <c r="H160" i="175" s="1"/>
  <c r="G159" i="175"/>
  <c r="H159" i="175" s="1"/>
  <c r="G158" i="175"/>
  <c r="H158" i="175" s="1"/>
  <c r="G157" i="175"/>
  <c r="H157" i="175" s="1"/>
  <c r="G156" i="175"/>
  <c r="H156" i="175" s="1"/>
  <c r="G155" i="175"/>
  <c r="H155" i="175" s="1"/>
  <c r="G154" i="175"/>
  <c r="H154" i="175" s="1"/>
  <c r="G153" i="175"/>
  <c r="H153" i="175" s="1"/>
  <c r="G152" i="175"/>
  <c r="H152" i="175" s="1"/>
  <c r="G151" i="175"/>
  <c r="H151" i="175" s="1"/>
  <c r="G150" i="175"/>
  <c r="H150" i="175" s="1"/>
  <c r="G149" i="175"/>
  <c r="H149" i="175" s="1"/>
  <c r="G148" i="175"/>
  <c r="H148" i="175" s="1"/>
  <c r="G147" i="175"/>
  <c r="H147" i="175" s="1"/>
  <c r="G146" i="175"/>
  <c r="H146" i="175" s="1"/>
  <c r="G145" i="175"/>
  <c r="H145" i="175" s="1"/>
  <c r="G144" i="175"/>
  <c r="H144" i="175" s="1"/>
  <c r="G143" i="175"/>
  <c r="H143" i="175" s="1"/>
  <c r="G142" i="175"/>
  <c r="H142" i="175" s="1"/>
  <c r="G141" i="175"/>
  <c r="H141" i="175" s="1"/>
  <c r="G140" i="175"/>
  <c r="H140" i="175" s="1"/>
  <c r="G139" i="175"/>
  <c r="H139" i="175" s="1"/>
  <c r="I71" i="175"/>
  <c r="G190" i="174"/>
  <c r="G189" i="174"/>
  <c r="F181" i="174"/>
  <c r="E181" i="174"/>
  <c r="D181" i="174"/>
  <c r="G180" i="174"/>
  <c r="H180" i="174" s="1"/>
  <c r="G179" i="174"/>
  <c r="H179" i="174" s="1"/>
  <c r="G178" i="174"/>
  <c r="H178" i="174" s="1"/>
  <c r="G177" i="174"/>
  <c r="H177" i="174" s="1"/>
  <c r="G176" i="174"/>
  <c r="H176" i="174" s="1"/>
  <c r="G175" i="174"/>
  <c r="H175" i="174" s="1"/>
  <c r="G174" i="174"/>
  <c r="H174" i="174" s="1"/>
  <c r="G173" i="174"/>
  <c r="H173" i="174" s="1"/>
  <c r="G172" i="174"/>
  <c r="H172" i="174" s="1"/>
  <c r="G171" i="174"/>
  <c r="H171" i="174" s="1"/>
  <c r="G170" i="174"/>
  <c r="H170" i="174" s="1"/>
  <c r="G169" i="174"/>
  <c r="H169" i="174" s="1"/>
  <c r="G168" i="174"/>
  <c r="H168" i="174" s="1"/>
  <c r="G167" i="174"/>
  <c r="H167" i="174" s="1"/>
  <c r="G166" i="174"/>
  <c r="H166" i="174" s="1"/>
  <c r="G165" i="174"/>
  <c r="H165" i="174" s="1"/>
  <c r="G164" i="174"/>
  <c r="H164" i="174" s="1"/>
  <c r="G163" i="174"/>
  <c r="H163" i="174" s="1"/>
  <c r="G162" i="174"/>
  <c r="H162" i="174" s="1"/>
  <c r="G161" i="174"/>
  <c r="H161" i="174" s="1"/>
  <c r="G160" i="174"/>
  <c r="H160" i="174" s="1"/>
  <c r="G159" i="174"/>
  <c r="H159" i="174" s="1"/>
  <c r="G158" i="174"/>
  <c r="H158" i="174" s="1"/>
  <c r="G157" i="174"/>
  <c r="H157" i="174" s="1"/>
  <c r="G156" i="174"/>
  <c r="H156" i="174" s="1"/>
  <c r="G155" i="174"/>
  <c r="H155" i="174" s="1"/>
  <c r="G154" i="174"/>
  <c r="H154" i="174" s="1"/>
  <c r="G153" i="174"/>
  <c r="H153" i="174" s="1"/>
  <c r="G152" i="174"/>
  <c r="H152" i="174" s="1"/>
  <c r="G151" i="174"/>
  <c r="H151" i="174" s="1"/>
  <c r="G150" i="174"/>
  <c r="H150" i="174" s="1"/>
  <c r="G149" i="174"/>
  <c r="H149" i="174" s="1"/>
  <c r="G148" i="174"/>
  <c r="H148" i="174" s="1"/>
  <c r="G147" i="174"/>
  <c r="H147" i="174" s="1"/>
  <c r="G146" i="174"/>
  <c r="H146" i="174" s="1"/>
  <c r="G145" i="174"/>
  <c r="H145" i="174" s="1"/>
  <c r="G144" i="174"/>
  <c r="H144" i="174" s="1"/>
  <c r="G143" i="174"/>
  <c r="H143" i="174" s="1"/>
  <c r="G142" i="174"/>
  <c r="H142" i="174" s="1"/>
  <c r="G141" i="174"/>
  <c r="H141" i="174" s="1"/>
  <c r="G140" i="174"/>
  <c r="H140" i="174" s="1"/>
  <c r="G139" i="174"/>
  <c r="H139" i="174" s="1"/>
  <c r="I71" i="174"/>
  <c r="G190" i="173"/>
  <c r="G189" i="173"/>
  <c r="F181" i="173"/>
  <c r="E181" i="173"/>
  <c r="D181" i="173"/>
  <c r="G180" i="173"/>
  <c r="H180" i="173" s="1"/>
  <c r="G179" i="173"/>
  <c r="H179" i="173" s="1"/>
  <c r="G178" i="173"/>
  <c r="H178" i="173" s="1"/>
  <c r="G177" i="173"/>
  <c r="H177" i="173" s="1"/>
  <c r="G176" i="173"/>
  <c r="H176" i="173" s="1"/>
  <c r="G175" i="173"/>
  <c r="H175" i="173" s="1"/>
  <c r="G174" i="173"/>
  <c r="H174" i="173" s="1"/>
  <c r="G173" i="173"/>
  <c r="H173" i="173" s="1"/>
  <c r="G172" i="173"/>
  <c r="H172" i="173" s="1"/>
  <c r="G171" i="173"/>
  <c r="H171" i="173" s="1"/>
  <c r="G170" i="173"/>
  <c r="H170" i="173" s="1"/>
  <c r="G169" i="173"/>
  <c r="H169" i="173" s="1"/>
  <c r="G168" i="173"/>
  <c r="H168" i="173" s="1"/>
  <c r="G167" i="173"/>
  <c r="H167" i="173" s="1"/>
  <c r="G166" i="173"/>
  <c r="H166" i="173" s="1"/>
  <c r="G165" i="173"/>
  <c r="H165" i="173" s="1"/>
  <c r="G164" i="173"/>
  <c r="H164" i="173" s="1"/>
  <c r="G163" i="173"/>
  <c r="H163" i="173" s="1"/>
  <c r="G162" i="173"/>
  <c r="H162" i="173" s="1"/>
  <c r="G161" i="173"/>
  <c r="H161" i="173" s="1"/>
  <c r="G160" i="173"/>
  <c r="H160" i="173" s="1"/>
  <c r="G159" i="173"/>
  <c r="H159" i="173" s="1"/>
  <c r="G158" i="173"/>
  <c r="H158" i="173" s="1"/>
  <c r="G157" i="173"/>
  <c r="H157" i="173" s="1"/>
  <c r="G156" i="173"/>
  <c r="H156" i="173" s="1"/>
  <c r="G155" i="173"/>
  <c r="H155" i="173" s="1"/>
  <c r="G154" i="173"/>
  <c r="H154" i="173" s="1"/>
  <c r="G153" i="173"/>
  <c r="H153" i="173" s="1"/>
  <c r="G152" i="173"/>
  <c r="H152" i="173" s="1"/>
  <c r="G151" i="173"/>
  <c r="H151" i="173" s="1"/>
  <c r="G150" i="173"/>
  <c r="H150" i="173" s="1"/>
  <c r="G149" i="173"/>
  <c r="H149" i="173" s="1"/>
  <c r="G148" i="173"/>
  <c r="H148" i="173" s="1"/>
  <c r="G147" i="173"/>
  <c r="H147" i="173" s="1"/>
  <c r="G146" i="173"/>
  <c r="H146" i="173" s="1"/>
  <c r="G145" i="173"/>
  <c r="H145" i="173" s="1"/>
  <c r="G144" i="173"/>
  <c r="H144" i="173" s="1"/>
  <c r="G143" i="173"/>
  <c r="H143" i="173" s="1"/>
  <c r="G142" i="173"/>
  <c r="H142" i="173" s="1"/>
  <c r="G141" i="173"/>
  <c r="H141" i="173" s="1"/>
  <c r="G140" i="173"/>
  <c r="H140" i="173" s="1"/>
  <c r="G139" i="173"/>
  <c r="H139" i="173" s="1"/>
  <c r="I71" i="173"/>
  <c r="G190" i="172"/>
  <c r="G189" i="172"/>
  <c r="F181" i="172"/>
  <c r="E181" i="172"/>
  <c r="D181" i="172"/>
  <c r="G180" i="172"/>
  <c r="H180" i="172" s="1"/>
  <c r="G179" i="172"/>
  <c r="H179" i="172" s="1"/>
  <c r="G178" i="172"/>
  <c r="H178" i="172" s="1"/>
  <c r="G177" i="172"/>
  <c r="H177" i="172" s="1"/>
  <c r="G176" i="172"/>
  <c r="H176" i="172" s="1"/>
  <c r="G175" i="172"/>
  <c r="H175" i="172" s="1"/>
  <c r="G174" i="172"/>
  <c r="H174" i="172" s="1"/>
  <c r="G173" i="172"/>
  <c r="H173" i="172" s="1"/>
  <c r="G172" i="172"/>
  <c r="H172" i="172" s="1"/>
  <c r="G171" i="172"/>
  <c r="H171" i="172" s="1"/>
  <c r="G170" i="172"/>
  <c r="H170" i="172" s="1"/>
  <c r="G169" i="172"/>
  <c r="H169" i="172" s="1"/>
  <c r="G168" i="172"/>
  <c r="H168" i="172" s="1"/>
  <c r="G167" i="172"/>
  <c r="H167" i="172" s="1"/>
  <c r="G166" i="172"/>
  <c r="H166" i="172" s="1"/>
  <c r="G165" i="172"/>
  <c r="H165" i="172" s="1"/>
  <c r="G164" i="172"/>
  <c r="H164" i="172" s="1"/>
  <c r="G163" i="172"/>
  <c r="H163" i="172" s="1"/>
  <c r="G162" i="172"/>
  <c r="H162" i="172" s="1"/>
  <c r="G161" i="172"/>
  <c r="H161" i="172" s="1"/>
  <c r="G160" i="172"/>
  <c r="H160" i="172" s="1"/>
  <c r="G159" i="172"/>
  <c r="H159" i="172" s="1"/>
  <c r="G158" i="172"/>
  <c r="H158" i="172" s="1"/>
  <c r="G157" i="172"/>
  <c r="H157" i="172" s="1"/>
  <c r="G156" i="172"/>
  <c r="H156" i="172" s="1"/>
  <c r="G155" i="172"/>
  <c r="H155" i="172" s="1"/>
  <c r="G154" i="172"/>
  <c r="H154" i="172" s="1"/>
  <c r="G153" i="172"/>
  <c r="H153" i="172" s="1"/>
  <c r="G152" i="172"/>
  <c r="H152" i="172" s="1"/>
  <c r="G151" i="172"/>
  <c r="H151" i="172" s="1"/>
  <c r="G150" i="172"/>
  <c r="H150" i="172" s="1"/>
  <c r="G149" i="172"/>
  <c r="H149" i="172" s="1"/>
  <c r="G148" i="172"/>
  <c r="H148" i="172" s="1"/>
  <c r="G147" i="172"/>
  <c r="H147" i="172" s="1"/>
  <c r="G146" i="172"/>
  <c r="H146" i="172" s="1"/>
  <c r="G145" i="172"/>
  <c r="H145" i="172" s="1"/>
  <c r="G144" i="172"/>
  <c r="H144" i="172" s="1"/>
  <c r="G143" i="172"/>
  <c r="H143" i="172" s="1"/>
  <c r="G142" i="172"/>
  <c r="H142" i="172" s="1"/>
  <c r="G141" i="172"/>
  <c r="H141" i="172" s="1"/>
  <c r="G140" i="172"/>
  <c r="H140" i="172" s="1"/>
  <c r="G139" i="172"/>
  <c r="H139" i="172" s="1"/>
  <c r="I71" i="172"/>
  <c r="G190" i="171"/>
  <c r="G189" i="171"/>
  <c r="F181" i="171"/>
  <c r="E181" i="171"/>
  <c r="D181" i="171"/>
  <c r="G180" i="171"/>
  <c r="H180" i="171" s="1"/>
  <c r="G179" i="171"/>
  <c r="H179" i="171" s="1"/>
  <c r="G178" i="171"/>
  <c r="H178" i="171" s="1"/>
  <c r="G177" i="171"/>
  <c r="H177" i="171" s="1"/>
  <c r="G176" i="171"/>
  <c r="H176" i="171" s="1"/>
  <c r="G175" i="171"/>
  <c r="H175" i="171" s="1"/>
  <c r="G174" i="171"/>
  <c r="H174" i="171" s="1"/>
  <c r="G173" i="171"/>
  <c r="H173" i="171" s="1"/>
  <c r="G172" i="171"/>
  <c r="H172" i="171" s="1"/>
  <c r="G171" i="171"/>
  <c r="H171" i="171" s="1"/>
  <c r="G170" i="171"/>
  <c r="H170" i="171" s="1"/>
  <c r="G169" i="171"/>
  <c r="H169" i="171" s="1"/>
  <c r="G168" i="171"/>
  <c r="H168" i="171" s="1"/>
  <c r="G167" i="171"/>
  <c r="H167" i="171" s="1"/>
  <c r="G166" i="171"/>
  <c r="H166" i="171" s="1"/>
  <c r="G165" i="171"/>
  <c r="H165" i="171" s="1"/>
  <c r="G164" i="171"/>
  <c r="H164" i="171" s="1"/>
  <c r="G163" i="171"/>
  <c r="H163" i="171" s="1"/>
  <c r="G162" i="171"/>
  <c r="H162" i="171" s="1"/>
  <c r="G161" i="171"/>
  <c r="H161" i="171" s="1"/>
  <c r="G160" i="171"/>
  <c r="H160" i="171" s="1"/>
  <c r="G159" i="171"/>
  <c r="H159" i="171" s="1"/>
  <c r="G158" i="171"/>
  <c r="H158" i="171" s="1"/>
  <c r="G157" i="171"/>
  <c r="H157" i="171" s="1"/>
  <c r="G156" i="171"/>
  <c r="H156" i="171" s="1"/>
  <c r="G155" i="171"/>
  <c r="H155" i="171" s="1"/>
  <c r="G154" i="171"/>
  <c r="H154" i="171" s="1"/>
  <c r="G153" i="171"/>
  <c r="H153" i="171" s="1"/>
  <c r="G152" i="171"/>
  <c r="H152" i="171" s="1"/>
  <c r="G151" i="171"/>
  <c r="H151" i="171" s="1"/>
  <c r="G150" i="171"/>
  <c r="H150" i="171" s="1"/>
  <c r="G149" i="171"/>
  <c r="H149" i="171" s="1"/>
  <c r="G148" i="171"/>
  <c r="H148" i="171" s="1"/>
  <c r="G147" i="171"/>
  <c r="H147" i="171" s="1"/>
  <c r="G146" i="171"/>
  <c r="H146" i="171" s="1"/>
  <c r="G145" i="171"/>
  <c r="H145" i="171" s="1"/>
  <c r="G144" i="171"/>
  <c r="H144" i="171" s="1"/>
  <c r="G143" i="171"/>
  <c r="H143" i="171" s="1"/>
  <c r="G142" i="171"/>
  <c r="H142" i="171" s="1"/>
  <c r="G141" i="171"/>
  <c r="H141" i="171" s="1"/>
  <c r="G140" i="171"/>
  <c r="H140" i="171" s="1"/>
  <c r="G139" i="171"/>
  <c r="H139" i="171" s="1"/>
  <c r="I71" i="171"/>
  <c r="G190" i="170"/>
  <c r="G189" i="170"/>
  <c r="F181" i="170"/>
  <c r="E181" i="170"/>
  <c r="D181" i="170"/>
  <c r="G180" i="170"/>
  <c r="H180" i="170" s="1"/>
  <c r="G179" i="170"/>
  <c r="H179" i="170" s="1"/>
  <c r="G178" i="170"/>
  <c r="H178" i="170" s="1"/>
  <c r="G177" i="170"/>
  <c r="H177" i="170" s="1"/>
  <c r="G176" i="170"/>
  <c r="H176" i="170" s="1"/>
  <c r="G175" i="170"/>
  <c r="H175" i="170" s="1"/>
  <c r="G174" i="170"/>
  <c r="H174" i="170" s="1"/>
  <c r="G173" i="170"/>
  <c r="H173" i="170" s="1"/>
  <c r="G172" i="170"/>
  <c r="H172" i="170" s="1"/>
  <c r="G171" i="170"/>
  <c r="H171" i="170" s="1"/>
  <c r="G170" i="170"/>
  <c r="H170" i="170" s="1"/>
  <c r="G169" i="170"/>
  <c r="H169" i="170" s="1"/>
  <c r="G168" i="170"/>
  <c r="H168" i="170" s="1"/>
  <c r="G167" i="170"/>
  <c r="H167" i="170" s="1"/>
  <c r="G166" i="170"/>
  <c r="H166" i="170" s="1"/>
  <c r="G165" i="170"/>
  <c r="H165" i="170" s="1"/>
  <c r="G164" i="170"/>
  <c r="H164" i="170" s="1"/>
  <c r="G163" i="170"/>
  <c r="H163" i="170" s="1"/>
  <c r="G162" i="170"/>
  <c r="H162" i="170" s="1"/>
  <c r="G161" i="170"/>
  <c r="H161" i="170" s="1"/>
  <c r="G160" i="170"/>
  <c r="H160" i="170" s="1"/>
  <c r="G159" i="170"/>
  <c r="H159" i="170" s="1"/>
  <c r="G158" i="170"/>
  <c r="H158" i="170" s="1"/>
  <c r="G157" i="170"/>
  <c r="H157" i="170" s="1"/>
  <c r="G156" i="170"/>
  <c r="H156" i="170" s="1"/>
  <c r="G155" i="170"/>
  <c r="H155" i="170" s="1"/>
  <c r="G154" i="170"/>
  <c r="H154" i="170" s="1"/>
  <c r="G153" i="170"/>
  <c r="H153" i="170" s="1"/>
  <c r="G152" i="170"/>
  <c r="H152" i="170" s="1"/>
  <c r="G151" i="170"/>
  <c r="H151" i="170" s="1"/>
  <c r="G150" i="170"/>
  <c r="H150" i="170" s="1"/>
  <c r="G149" i="170"/>
  <c r="H149" i="170" s="1"/>
  <c r="G148" i="170"/>
  <c r="H148" i="170" s="1"/>
  <c r="G147" i="170"/>
  <c r="H147" i="170" s="1"/>
  <c r="G146" i="170"/>
  <c r="H146" i="170" s="1"/>
  <c r="G145" i="170"/>
  <c r="H145" i="170" s="1"/>
  <c r="G144" i="170"/>
  <c r="H144" i="170" s="1"/>
  <c r="G143" i="170"/>
  <c r="H143" i="170" s="1"/>
  <c r="G142" i="170"/>
  <c r="H142" i="170" s="1"/>
  <c r="G141" i="170"/>
  <c r="H141" i="170" s="1"/>
  <c r="G140" i="170"/>
  <c r="H140" i="170" s="1"/>
  <c r="G139" i="170"/>
  <c r="H139" i="170" s="1"/>
  <c r="I71" i="170"/>
  <c r="G190" i="169"/>
  <c r="G189" i="169"/>
  <c r="F181" i="169"/>
  <c r="E181" i="169"/>
  <c r="D181" i="169"/>
  <c r="G180" i="169"/>
  <c r="H180" i="169" s="1"/>
  <c r="G179" i="169"/>
  <c r="H179" i="169" s="1"/>
  <c r="G178" i="169"/>
  <c r="H178" i="169" s="1"/>
  <c r="G177" i="169"/>
  <c r="H177" i="169" s="1"/>
  <c r="G176" i="169"/>
  <c r="H176" i="169" s="1"/>
  <c r="G175" i="169"/>
  <c r="H175" i="169" s="1"/>
  <c r="G174" i="169"/>
  <c r="H174" i="169" s="1"/>
  <c r="G173" i="169"/>
  <c r="H173" i="169" s="1"/>
  <c r="G172" i="169"/>
  <c r="H172" i="169" s="1"/>
  <c r="G171" i="169"/>
  <c r="H171" i="169" s="1"/>
  <c r="G170" i="169"/>
  <c r="H170" i="169" s="1"/>
  <c r="G169" i="169"/>
  <c r="H169" i="169" s="1"/>
  <c r="G168" i="169"/>
  <c r="H168" i="169" s="1"/>
  <c r="G167" i="169"/>
  <c r="H167" i="169" s="1"/>
  <c r="G166" i="169"/>
  <c r="H166" i="169" s="1"/>
  <c r="G165" i="169"/>
  <c r="H165" i="169" s="1"/>
  <c r="G164" i="169"/>
  <c r="H164" i="169" s="1"/>
  <c r="G163" i="169"/>
  <c r="H163" i="169" s="1"/>
  <c r="G162" i="169"/>
  <c r="H162" i="169" s="1"/>
  <c r="G161" i="169"/>
  <c r="H161" i="169" s="1"/>
  <c r="G160" i="169"/>
  <c r="H160" i="169" s="1"/>
  <c r="G159" i="169"/>
  <c r="H159" i="169" s="1"/>
  <c r="G158" i="169"/>
  <c r="H158" i="169" s="1"/>
  <c r="G157" i="169"/>
  <c r="H157" i="169" s="1"/>
  <c r="G156" i="169"/>
  <c r="H156" i="169" s="1"/>
  <c r="G155" i="169"/>
  <c r="H155" i="169" s="1"/>
  <c r="G154" i="169"/>
  <c r="H154" i="169" s="1"/>
  <c r="G153" i="169"/>
  <c r="H153" i="169" s="1"/>
  <c r="G152" i="169"/>
  <c r="H152" i="169" s="1"/>
  <c r="G151" i="169"/>
  <c r="H151" i="169" s="1"/>
  <c r="G150" i="169"/>
  <c r="H150" i="169" s="1"/>
  <c r="G149" i="169"/>
  <c r="H149" i="169" s="1"/>
  <c r="G148" i="169"/>
  <c r="H148" i="169" s="1"/>
  <c r="G147" i="169"/>
  <c r="H147" i="169" s="1"/>
  <c r="G146" i="169"/>
  <c r="H146" i="169" s="1"/>
  <c r="G145" i="169"/>
  <c r="H145" i="169" s="1"/>
  <c r="G144" i="169"/>
  <c r="H144" i="169" s="1"/>
  <c r="G143" i="169"/>
  <c r="H143" i="169" s="1"/>
  <c r="G142" i="169"/>
  <c r="H142" i="169" s="1"/>
  <c r="G141" i="169"/>
  <c r="H141" i="169" s="1"/>
  <c r="G140" i="169"/>
  <c r="H140" i="169" s="1"/>
  <c r="G139" i="169"/>
  <c r="H139" i="169" s="1"/>
  <c r="I71" i="169"/>
  <c r="G190" i="168"/>
  <c r="G189" i="168"/>
  <c r="F181" i="168"/>
  <c r="E181" i="168"/>
  <c r="D181" i="168"/>
  <c r="G180" i="168"/>
  <c r="H180" i="168" s="1"/>
  <c r="G179" i="168"/>
  <c r="H179" i="168" s="1"/>
  <c r="G178" i="168"/>
  <c r="H178" i="168" s="1"/>
  <c r="G177" i="168"/>
  <c r="H177" i="168" s="1"/>
  <c r="G176" i="168"/>
  <c r="H176" i="168" s="1"/>
  <c r="G175" i="168"/>
  <c r="H175" i="168" s="1"/>
  <c r="G174" i="168"/>
  <c r="H174" i="168" s="1"/>
  <c r="G173" i="168"/>
  <c r="H173" i="168" s="1"/>
  <c r="G172" i="168"/>
  <c r="H172" i="168" s="1"/>
  <c r="G171" i="168"/>
  <c r="H171" i="168" s="1"/>
  <c r="G170" i="168"/>
  <c r="H170" i="168" s="1"/>
  <c r="G169" i="168"/>
  <c r="H169" i="168" s="1"/>
  <c r="G168" i="168"/>
  <c r="H168" i="168" s="1"/>
  <c r="G167" i="168"/>
  <c r="H167" i="168" s="1"/>
  <c r="G166" i="168"/>
  <c r="H166" i="168" s="1"/>
  <c r="G165" i="168"/>
  <c r="H165" i="168" s="1"/>
  <c r="G164" i="168"/>
  <c r="H164" i="168" s="1"/>
  <c r="G163" i="168"/>
  <c r="H163" i="168" s="1"/>
  <c r="G162" i="168"/>
  <c r="H162" i="168" s="1"/>
  <c r="G161" i="168"/>
  <c r="H161" i="168" s="1"/>
  <c r="G160" i="168"/>
  <c r="H160" i="168" s="1"/>
  <c r="G159" i="168"/>
  <c r="H159" i="168" s="1"/>
  <c r="G158" i="168"/>
  <c r="H158" i="168" s="1"/>
  <c r="G157" i="168"/>
  <c r="H157" i="168" s="1"/>
  <c r="G156" i="168"/>
  <c r="H156" i="168" s="1"/>
  <c r="G155" i="168"/>
  <c r="H155" i="168" s="1"/>
  <c r="G154" i="168"/>
  <c r="H154" i="168" s="1"/>
  <c r="G153" i="168"/>
  <c r="H153" i="168" s="1"/>
  <c r="G152" i="168"/>
  <c r="H152" i="168" s="1"/>
  <c r="G151" i="168"/>
  <c r="H151" i="168" s="1"/>
  <c r="G150" i="168"/>
  <c r="H150" i="168" s="1"/>
  <c r="G149" i="168"/>
  <c r="H149" i="168" s="1"/>
  <c r="G148" i="168"/>
  <c r="H148" i="168" s="1"/>
  <c r="G147" i="168"/>
  <c r="H147" i="168" s="1"/>
  <c r="G146" i="168"/>
  <c r="H146" i="168" s="1"/>
  <c r="G145" i="168"/>
  <c r="H145" i="168" s="1"/>
  <c r="G144" i="168"/>
  <c r="H144" i="168" s="1"/>
  <c r="G143" i="168"/>
  <c r="H143" i="168" s="1"/>
  <c r="G142" i="168"/>
  <c r="H142" i="168" s="1"/>
  <c r="G141" i="168"/>
  <c r="H141" i="168" s="1"/>
  <c r="G140" i="168"/>
  <c r="H140" i="168" s="1"/>
  <c r="G139" i="168"/>
  <c r="H139" i="168" s="1"/>
  <c r="I71" i="168"/>
  <c r="G190" i="167"/>
  <c r="G189" i="167"/>
  <c r="F181" i="167"/>
  <c r="E181" i="167"/>
  <c r="D181" i="167"/>
  <c r="G180" i="167"/>
  <c r="H180" i="167" s="1"/>
  <c r="G179" i="167"/>
  <c r="H179" i="167" s="1"/>
  <c r="G178" i="167"/>
  <c r="H178" i="167" s="1"/>
  <c r="G177" i="167"/>
  <c r="H177" i="167" s="1"/>
  <c r="G176" i="167"/>
  <c r="H176" i="167" s="1"/>
  <c r="G175" i="167"/>
  <c r="H175" i="167" s="1"/>
  <c r="G174" i="167"/>
  <c r="H174" i="167" s="1"/>
  <c r="G173" i="167"/>
  <c r="H173" i="167" s="1"/>
  <c r="G172" i="167"/>
  <c r="H172" i="167" s="1"/>
  <c r="G171" i="167"/>
  <c r="H171" i="167" s="1"/>
  <c r="G170" i="167"/>
  <c r="H170" i="167" s="1"/>
  <c r="G169" i="167"/>
  <c r="H169" i="167" s="1"/>
  <c r="G168" i="167"/>
  <c r="H168" i="167" s="1"/>
  <c r="G167" i="167"/>
  <c r="H167" i="167" s="1"/>
  <c r="G166" i="167"/>
  <c r="H166" i="167" s="1"/>
  <c r="G165" i="167"/>
  <c r="H165" i="167" s="1"/>
  <c r="G164" i="167"/>
  <c r="H164" i="167" s="1"/>
  <c r="G163" i="167"/>
  <c r="H163" i="167" s="1"/>
  <c r="G162" i="167"/>
  <c r="H162" i="167" s="1"/>
  <c r="G161" i="167"/>
  <c r="H161" i="167" s="1"/>
  <c r="G160" i="167"/>
  <c r="H160" i="167" s="1"/>
  <c r="G159" i="167"/>
  <c r="H159" i="167" s="1"/>
  <c r="G158" i="167"/>
  <c r="H158" i="167" s="1"/>
  <c r="G157" i="167"/>
  <c r="H157" i="167" s="1"/>
  <c r="G156" i="167"/>
  <c r="H156" i="167" s="1"/>
  <c r="G155" i="167"/>
  <c r="H155" i="167" s="1"/>
  <c r="G154" i="167"/>
  <c r="H154" i="167" s="1"/>
  <c r="G153" i="167"/>
  <c r="H153" i="167" s="1"/>
  <c r="G152" i="167"/>
  <c r="H152" i="167" s="1"/>
  <c r="G151" i="167"/>
  <c r="H151" i="167" s="1"/>
  <c r="G150" i="167"/>
  <c r="H150" i="167" s="1"/>
  <c r="G149" i="167"/>
  <c r="H149" i="167" s="1"/>
  <c r="G148" i="167"/>
  <c r="H148" i="167" s="1"/>
  <c r="G147" i="167"/>
  <c r="H147" i="167" s="1"/>
  <c r="G146" i="167"/>
  <c r="H146" i="167" s="1"/>
  <c r="G145" i="167"/>
  <c r="H145" i="167" s="1"/>
  <c r="G144" i="167"/>
  <c r="H144" i="167" s="1"/>
  <c r="G143" i="167"/>
  <c r="H143" i="167" s="1"/>
  <c r="G142" i="167"/>
  <c r="H142" i="167" s="1"/>
  <c r="G141" i="167"/>
  <c r="H141" i="167" s="1"/>
  <c r="G140" i="167"/>
  <c r="H140" i="167" s="1"/>
  <c r="G139" i="167"/>
  <c r="H139" i="167" s="1"/>
  <c r="I71" i="167"/>
  <c r="G190" i="166"/>
  <c r="G189" i="166"/>
  <c r="F181" i="166"/>
  <c r="E181" i="166"/>
  <c r="D181" i="166"/>
  <c r="G180" i="166"/>
  <c r="H180" i="166" s="1"/>
  <c r="H179" i="166"/>
  <c r="G179" i="166"/>
  <c r="G178" i="166"/>
  <c r="H178" i="166" s="1"/>
  <c r="G177" i="166"/>
  <c r="H177" i="166" s="1"/>
  <c r="G176" i="166"/>
  <c r="H176" i="166" s="1"/>
  <c r="G175" i="166"/>
  <c r="H175" i="166" s="1"/>
  <c r="G174" i="166"/>
  <c r="H174" i="166" s="1"/>
  <c r="G173" i="166"/>
  <c r="H173" i="166" s="1"/>
  <c r="G172" i="166"/>
  <c r="H172" i="166" s="1"/>
  <c r="G171" i="166"/>
  <c r="H171" i="166" s="1"/>
  <c r="G170" i="166"/>
  <c r="H170" i="166" s="1"/>
  <c r="G169" i="166"/>
  <c r="H169" i="166" s="1"/>
  <c r="G168" i="166"/>
  <c r="H168" i="166" s="1"/>
  <c r="G167" i="166"/>
  <c r="H167" i="166" s="1"/>
  <c r="G166" i="166"/>
  <c r="H166" i="166" s="1"/>
  <c r="G165" i="166"/>
  <c r="H165" i="166" s="1"/>
  <c r="G164" i="166"/>
  <c r="H164" i="166" s="1"/>
  <c r="G163" i="166"/>
  <c r="H163" i="166" s="1"/>
  <c r="G162" i="166"/>
  <c r="H162" i="166" s="1"/>
  <c r="G161" i="166"/>
  <c r="H161" i="166" s="1"/>
  <c r="G160" i="166"/>
  <c r="H160" i="166" s="1"/>
  <c r="G159" i="166"/>
  <c r="H159" i="166" s="1"/>
  <c r="G158" i="166"/>
  <c r="H158" i="166" s="1"/>
  <c r="G157" i="166"/>
  <c r="H157" i="166" s="1"/>
  <c r="G156" i="166"/>
  <c r="H156" i="166" s="1"/>
  <c r="G155" i="166"/>
  <c r="H155" i="166" s="1"/>
  <c r="G154" i="166"/>
  <c r="H154" i="166" s="1"/>
  <c r="G153" i="166"/>
  <c r="H153" i="166" s="1"/>
  <c r="G152" i="166"/>
  <c r="H152" i="166" s="1"/>
  <c r="G151" i="166"/>
  <c r="H151" i="166" s="1"/>
  <c r="G150" i="166"/>
  <c r="H150" i="166" s="1"/>
  <c r="G149" i="166"/>
  <c r="H149" i="166" s="1"/>
  <c r="G148" i="166"/>
  <c r="H148" i="166" s="1"/>
  <c r="G147" i="166"/>
  <c r="H147" i="166" s="1"/>
  <c r="G146" i="166"/>
  <c r="H146" i="166" s="1"/>
  <c r="G145" i="166"/>
  <c r="H145" i="166" s="1"/>
  <c r="G144" i="166"/>
  <c r="H144" i="166" s="1"/>
  <c r="G143" i="166"/>
  <c r="H143" i="166" s="1"/>
  <c r="G142" i="166"/>
  <c r="H142" i="166" s="1"/>
  <c r="G141" i="166"/>
  <c r="H141" i="166" s="1"/>
  <c r="G140" i="166"/>
  <c r="H140" i="166" s="1"/>
  <c r="G139" i="166"/>
  <c r="H139" i="166" s="1"/>
  <c r="I71" i="166"/>
  <c r="G190" i="165"/>
  <c r="G189" i="165"/>
  <c r="F181" i="165"/>
  <c r="E181" i="165"/>
  <c r="D181" i="165"/>
  <c r="G180" i="165"/>
  <c r="H180" i="165" s="1"/>
  <c r="G179" i="165"/>
  <c r="H179" i="165" s="1"/>
  <c r="G178" i="165"/>
  <c r="H178" i="165" s="1"/>
  <c r="G177" i="165"/>
  <c r="H177" i="165" s="1"/>
  <c r="G176" i="165"/>
  <c r="H176" i="165" s="1"/>
  <c r="G175" i="165"/>
  <c r="H175" i="165" s="1"/>
  <c r="G174" i="165"/>
  <c r="H174" i="165" s="1"/>
  <c r="G173" i="165"/>
  <c r="H173" i="165" s="1"/>
  <c r="G172" i="165"/>
  <c r="H172" i="165" s="1"/>
  <c r="G171" i="165"/>
  <c r="H171" i="165" s="1"/>
  <c r="G170" i="165"/>
  <c r="H170" i="165" s="1"/>
  <c r="G169" i="165"/>
  <c r="H169" i="165" s="1"/>
  <c r="G168" i="165"/>
  <c r="H168" i="165" s="1"/>
  <c r="G167" i="165"/>
  <c r="H167" i="165" s="1"/>
  <c r="G166" i="165"/>
  <c r="H166" i="165" s="1"/>
  <c r="G165" i="165"/>
  <c r="H165" i="165" s="1"/>
  <c r="G164" i="165"/>
  <c r="H164" i="165" s="1"/>
  <c r="G163" i="165"/>
  <c r="H163" i="165" s="1"/>
  <c r="G162" i="165"/>
  <c r="H162" i="165" s="1"/>
  <c r="G161" i="165"/>
  <c r="H161" i="165" s="1"/>
  <c r="G160" i="165"/>
  <c r="H160" i="165" s="1"/>
  <c r="G159" i="165"/>
  <c r="H159" i="165" s="1"/>
  <c r="G158" i="165"/>
  <c r="H158" i="165" s="1"/>
  <c r="G157" i="165"/>
  <c r="H157" i="165" s="1"/>
  <c r="G156" i="165"/>
  <c r="H156" i="165" s="1"/>
  <c r="G155" i="165"/>
  <c r="H155" i="165" s="1"/>
  <c r="G154" i="165"/>
  <c r="H154" i="165" s="1"/>
  <c r="G153" i="165"/>
  <c r="H153" i="165" s="1"/>
  <c r="G152" i="165"/>
  <c r="H152" i="165" s="1"/>
  <c r="G151" i="165"/>
  <c r="H151" i="165" s="1"/>
  <c r="G150" i="165"/>
  <c r="H150" i="165" s="1"/>
  <c r="G149" i="165"/>
  <c r="H149" i="165" s="1"/>
  <c r="G148" i="165"/>
  <c r="H148" i="165" s="1"/>
  <c r="G147" i="165"/>
  <c r="H147" i="165" s="1"/>
  <c r="G146" i="165"/>
  <c r="H146" i="165" s="1"/>
  <c r="G145" i="165"/>
  <c r="H145" i="165" s="1"/>
  <c r="G144" i="165"/>
  <c r="H144" i="165" s="1"/>
  <c r="G143" i="165"/>
  <c r="H143" i="165" s="1"/>
  <c r="G142" i="165"/>
  <c r="H142" i="165" s="1"/>
  <c r="G141" i="165"/>
  <c r="H141" i="165" s="1"/>
  <c r="G140" i="165"/>
  <c r="H140" i="165" s="1"/>
  <c r="G139" i="165"/>
  <c r="H139" i="165" s="1"/>
  <c r="I71" i="165"/>
  <c r="G190" i="164"/>
  <c r="G189" i="164"/>
  <c r="F181" i="164"/>
  <c r="E181" i="164"/>
  <c r="D181" i="164"/>
  <c r="G180" i="164"/>
  <c r="H180" i="164" s="1"/>
  <c r="G179" i="164"/>
  <c r="H179" i="164" s="1"/>
  <c r="G178" i="164"/>
  <c r="H178" i="164" s="1"/>
  <c r="G177" i="164"/>
  <c r="H177" i="164" s="1"/>
  <c r="G176" i="164"/>
  <c r="H176" i="164" s="1"/>
  <c r="G175" i="164"/>
  <c r="H175" i="164" s="1"/>
  <c r="G174" i="164"/>
  <c r="H174" i="164" s="1"/>
  <c r="G173" i="164"/>
  <c r="H173" i="164" s="1"/>
  <c r="G172" i="164"/>
  <c r="H172" i="164" s="1"/>
  <c r="G171" i="164"/>
  <c r="H171" i="164" s="1"/>
  <c r="G170" i="164"/>
  <c r="H170" i="164" s="1"/>
  <c r="G169" i="164"/>
  <c r="H169" i="164" s="1"/>
  <c r="G168" i="164"/>
  <c r="H168" i="164" s="1"/>
  <c r="G167" i="164"/>
  <c r="H167" i="164" s="1"/>
  <c r="G166" i="164"/>
  <c r="H166" i="164" s="1"/>
  <c r="G165" i="164"/>
  <c r="H165" i="164" s="1"/>
  <c r="G164" i="164"/>
  <c r="H164" i="164" s="1"/>
  <c r="G163" i="164"/>
  <c r="H163" i="164" s="1"/>
  <c r="G162" i="164"/>
  <c r="H162" i="164" s="1"/>
  <c r="G161" i="164"/>
  <c r="H161" i="164" s="1"/>
  <c r="G160" i="164"/>
  <c r="H160" i="164" s="1"/>
  <c r="G159" i="164"/>
  <c r="H159" i="164" s="1"/>
  <c r="G158" i="164"/>
  <c r="H158" i="164" s="1"/>
  <c r="G157" i="164"/>
  <c r="H157" i="164" s="1"/>
  <c r="G156" i="164"/>
  <c r="H156" i="164" s="1"/>
  <c r="G155" i="164"/>
  <c r="H155" i="164" s="1"/>
  <c r="G154" i="164"/>
  <c r="H154" i="164" s="1"/>
  <c r="G153" i="164"/>
  <c r="H153" i="164" s="1"/>
  <c r="G152" i="164"/>
  <c r="H152" i="164" s="1"/>
  <c r="G151" i="164"/>
  <c r="H151" i="164" s="1"/>
  <c r="G150" i="164"/>
  <c r="H150" i="164" s="1"/>
  <c r="G149" i="164"/>
  <c r="H149" i="164" s="1"/>
  <c r="G148" i="164"/>
  <c r="H148" i="164" s="1"/>
  <c r="G147" i="164"/>
  <c r="H147" i="164" s="1"/>
  <c r="G146" i="164"/>
  <c r="H146" i="164" s="1"/>
  <c r="G145" i="164"/>
  <c r="H145" i="164" s="1"/>
  <c r="G144" i="164"/>
  <c r="H144" i="164" s="1"/>
  <c r="G143" i="164"/>
  <c r="H143" i="164" s="1"/>
  <c r="G142" i="164"/>
  <c r="H142" i="164" s="1"/>
  <c r="G141" i="164"/>
  <c r="H141" i="164" s="1"/>
  <c r="G140" i="164"/>
  <c r="H140" i="164" s="1"/>
  <c r="G139" i="164"/>
  <c r="H139" i="164" s="1"/>
  <c r="I71" i="164"/>
  <c r="G190" i="163"/>
  <c r="G189" i="163"/>
  <c r="F181" i="163"/>
  <c r="E181" i="163"/>
  <c r="D181" i="163"/>
  <c r="G180" i="163"/>
  <c r="H180" i="163" s="1"/>
  <c r="G179" i="163"/>
  <c r="H179" i="163" s="1"/>
  <c r="G178" i="163"/>
  <c r="H178" i="163" s="1"/>
  <c r="G177" i="163"/>
  <c r="H177" i="163" s="1"/>
  <c r="G176" i="163"/>
  <c r="H176" i="163" s="1"/>
  <c r="G175" i="163"/>
  <c r="H175" i="163" s="1"/>
  <c r="G174" i="163"/>
  <c r="H174" i="163" s="1"/>
  <c r="G173" i="163"/>
  <c r="H173" i="163" s="1"/>
  <c r="G172" i="163"/>
  <c r="H172" i="163" s="1"/>
  <c r="G171" i="163"/>
  <c r="H171" i="163" s="1"/>
  <c r="G170" i="163"/>
  <c r="H170" i="163" s="1"/>
  <c r="G169" i="163"/>
  <c r="H169" i="163" s="1"/>
  <c r="G168" i="163"/>
  <c r="H168" i="163" s="1"/>
  <c r="G167" i="163"/>
  <c r="H167" i="163" s="1"/>
  <c r="G166" i="163"/>
  <c r="H166" i="163" s="1"/>
  <c r="G165" i="163"/>
  <c r="H165" i="163" s="1"/>
  <c r="G164" i="163"/>
  <c r="H164" i="163" s="1"/>
  <c r="G163" i="163"/>
  <c r="H163" i="163" s="1"/>
  <c r="G162" i="163"/>
  <c r="H162" i="163" s="1"/>
  <c r="G161" i="163"/>
  <c r="H161" i="163" s="1"/>
  <c r="G160" i="163"/>
  <c r="H160" i="163" s="1"/>
  <c r="G159" i="163"/>
  <c r="H159" i="163" s="1"/>
  <c r="G158" i="163"/>
  <c r="H158" i="163" s="1"/>
  <c r="G157" i="163"/>
  <c r="H157" i="163" s="1"/>
  <c r="G156" i="163"/>
  <c r="H156" i="163" s="1"/>
  <c r="G155" i="163"/>
  <c r="H155" i="163" s="1"/>
  <c r="G154" i="163"/>
  <c r="H154" i="163" s="1"/>
  <c r="G153" i="163"/>
  <c r="H153" i="163" s="1"/>
  <c r="G152" i="163"/>
  <c r="H152" i="163" s="1"/>
  <c r="G151" i="163"/>
  <c r="H151" i="163" s="1"/>
  <c r="G150" i="163"/>
  <c r="H150" i="163" s="1"/>
  <c r="G149" i="163"/>
  <c r="H149" i="163" s="1"/>
  <c r="G148" i="163"/>
  <c r="H148" i="163" s="1"/>
  <c r="G147" i="163"/>
  <c r="H147" i="163" s="1"/>
  <c r="G146" i="163"/>
  <c r="H146" i="163" s="1"/>
  <c r="G145" i="163"/>
  <c r="H145" i="163" s="1"/>
  <c r="G144" i="163"/>
  <c r="H144" i="163" s="1"/>
  <c r="G143" i="163"/>
  <c r="H143" i="163" s="1"/>
  <c r="G142" i="163"/>
  <c r="H142" i="163" s="1"/>
  <c r="G141" i="163"/>
  <c r="H141" i="163" s="1"/>
  <c r="G140" i="163"/>
  <c r="H140" i="163" s="1"/>
  <c r="G139" i="163"/>
  <c r="H139" i="163" s="1"/>
  <c r="I71" i="163"/>
  <c r="G190" i="162"/>
  <c r="G189" i="162"/>
  <c r="F181" i="162"/>
  <c r="E181" i="162"/>
  <c r="D181" i="162"/>
  <c r="G180" i="162"/>
  <c r="H180" i="162" s="1"/>
  <c r="G179" i="162"/>
  <c r="H179" i="162" s="1"/>
  <c r="G178" i="162"/>
  <c r="H178" i="162" s="1"/>
  <c r="G177" i="162"/>
  <c r="H177" i="162" s="1"/>
  <c r="G176" i="162"/>
  <c r="H176" i="162" s="1"/>
  <c r="H175" i="162"/>
  <c r="G175" i="162"/>
  <c r="G174" i="162"/>
  <c r="H174" i="162" s="1"/>
  <c r="G173" i="162"/>
  <c r="H173" i="162" s="1"/>
  <c r="G172" i="162"/>
  <c r="H172" i="162" s="1"/>
  <c r="G171" i="162"/>
  <c r="H171" i="162" s="1"/>
  <c r="G170" i="162"/>
  <c r="H170" i="162" s="1"/>
  <c r="G169" i="162"/>
  <c r="H169" i="162" s="1"/>
  <c r="G168" i="162"/>
  <c r="H168" i="162" s="1"/>
  <c r="G167" i="162"/>
  <c r="H167" i="162" s="1"/>
  <c r="G166" i="162"/>
  <c r="H166" i="162" s="1"/>
  <c r="G165" i="162"/>
  <c r="H165" i="162" s="1"/>
  <c r="G164" i="162"/>
  <c r="H164" i="162" s="1"/>
  <c r="G163" i="162"/>
  <c r="H163" i="162" s="1"/>
  <c r="G162" i="162"/>
  <c r="H162" i="162" s="1"/>
  <c r="G161" i="162"/>
  <c r="H161" i="162" s="1"/>
  <c r="G160" i="162"/>
  <c r="H160" i="162" s="1"/>
  <c r="G159" i="162"/>
  <c r="H159" i="162" s="1"/>
  <c r="G158" i="162"/>
  <c r="H158" i="162" s="1"/>
  <c r="G157" i="162"/>
  <c r="H157" i="162" s="1"/>
  <c r="G156" i="162"/>
  <c r="H156" i="162" s="1"/>
  <c r="G155" i="162"/>
  <c r="H155" i="162" s="1"/>
  <c r="G154" i="162"/>
  <c r="H154" i="162" s="1"/>
  <c r="G153" i="162"/>
  <c r="H153" i="162" s="1"/>
  <c r="G152" i="162"/>
  <c r="H152" i="162" s="1"/>
  <c r="G151" i="162"/>
  <c r="H151" i="162" s="1"/>
  <c r="G150" i="162"/>
  <c r="H150" i="162" s="1"/>
  <c r="G149" i="162"/>
  <c r="H149" i="162" s="1"/>
  <c r="G148" i="162"/>
  <c r="H148" i="162" s="1"/>
  <c r="G147" i="162"/>
  <c r="H147" i="162" s="1"/>
  <c r="G146" i="162"/>
  <c r="H146" i="162" s="1"/>
  <c r="G145" i="162"/>
  <c r="H145" i="162" s="1"/>
  <c r="G144" i="162"/>
  <c r="H144" i="162" s="1"/>
  <c r="G143" i="162"/>
  <c r="H143" i="162" s="1"/>
  <c r="G142" i="162"/>
  <c r="H142" i="162" s="1"/>
  <c r="G141" i="162"/>
  <c r="H141" i="162" s="1"/>
  <c r="G140" i="162"/>
  <c r="H140" i="162" s="1"/>
  <c r="G139" i="162"/>
  <c r="H139" i="162" s="1"/>
  <c r="I71" i="162"/>
  <c r="G190" i="161"/>
  <c r="G189" i="161"/>
  <c r="F181" i="161"/>
  <c r="E181" i="161"/>
  <c r="D181" i="161"/>
  <c r="G180" i="161"/>
  <c r="H180" i="161" s="1"/>
  <c r="G179" i="161"/>
  <c r="H179" i="161" s="1"/>
  <c r="G178" i="161"/>
  <c r="H178" i="161" s="1"/>
  <c r="G177" i="161"/>
  <c r="H177" i="161" s="1"/>
  <c r="G176" i="161"/>
  <c r="H176" i="161" s="1"/>
  <c r="G175" i="161"/>
  <c r="H175" i="161" s="1"/>
  <c r="G174" i="161"/>
  <c r="H174" i="161" s="1"/>
  <c r="G173" i="161"/>
  <c r="H173" i="161" s="1"/>
  <c r="G172" i="161"/>
  <c r="H172" i="161" s="1"/>
  <c r="G171" i="161"/>
  <c r="H171" i="161" s="1"/>
  <c r="G170" i="161"/>
  <c r="H170" i="161" s="1"/>
  <c r="G169" i="161"/>
  <c r="H169" i="161" s="1"/>
  <c r="G168" i="161"/>
  <c r="H168" i="161" s="1"/>
  <c r="G167" i="161"/>
  <c r="H167" i="161" s="1"/>
  <c r="G166" i="161"/>
  <c r="H166" i="161" s="1"/>
  <c r="G165" i="161"/>
  <c r="H165" i="161" s="1"/>
  <c r="G164" i="161"/>
  <c r="H164" i="161" s="1"/>
  <c r="G163" i="161"/>
  <c r="H163" i="161" s="1"/>
  <c r="G162" i="161"/>
  <c r="H162" i="161" s="1"/>
  <c r="G161" i="161"/>
  <c r="H161" i="161" s="1"/>
  <c r="G160" i="161"/>
  <c r="H160" i="161" s="1"/>
  <c r="G159" i="161"/>
  <c r="H159" i="161" s="1"/>
  <c r="G158" i="161"/>
  <c r="H158" i="161" s="1"/>
  <c r="G157" i="161"/>
  <c r="H157" i="161" s="1"/>
  <c r="G156" i="161"/>
  <c r="H156" i="161" s="1"/>
  <c r="G155" i="161"/>
  <c r="H155" i="161" s="1"/>
  <c r="G154" i="161"/>
  <c r="H154" i="161" s="1"/>
  <c r="G153" i="161"/>
  <c r="H153" i="161" s="1"/>
  <c r="G152" i="161"/>
  <c r="H152" i="161" s="1"/>
  <c r="G151" i="161"/>
  <c r="H151" i="161" s="1"/>
  <c r="G150" i="161"/>
  <c r="H150" i="161" s="1"/>
  <c r="G149" i="161"/>
  <c r="H149" i="161" s="1"/>
  <c r="G148" i="161"/>
  <c r="H148" i="161" s="1"/>
  <c r="G147" i="161"/>
  <c r="H147" i="161" s="1"/>
  <c r="G146" i="161"/>
  <c r="H146" i="161" s="1"/>
  <c r="G145" i="161"/>
  <c r="H145" i="161" s="1"/>
  <c r="G144" i="161"/>
  <c r="H144" i="161" s="1"/>
  <c r="G143" i="161"/>
  <c r="H143" i="161" s="1"/>
  <c r="G142" i="161"/>
  <c r="H142" i="161" s="1"/>
  <c r="G141" i="161"/>
  <c r="H141" i="161" s="1"/>
  <c r="G140" i="161"/>
  <c r="H140" i="161" s="1"/>
  <c r="G139" i="161"/>
  <c r="H139" i="161" s="1"/>
  <c r="I71" i="161"/>
  <c r="G190" i="160"/>
  <c r="G189" i="160"/>
  <c r="F181" i="160"/>
  <c r="E181" i="160"/>
  <c r="D181" i="160"/>
  <c r="G180" i="160"/>
  <c r="H180" i="160" s="1"/>
  <c r="G179" i="160"/>
  <c r="H179" i="160" s="1"/>
  <c r="G178" i="160"/>
  <c r="H178" i="160" s="1"/>
  <c r="G177" i="160"/>
  <c r="H177" i="160" s="1"/>
  <c r="G176" i="160"/>
  <c r="H176" i="160" s="1"/>
  <c r="G175" i="160"/>
  <c r="H175" i="160" s="1"/>
  <c r="G174" i="160"/>
  <c r="H174" i="160" s="1"/>
  <c r="G173" i="160"/>
  <c r="H173" i="160" s="1"/>
  <c r="G172" i="160"/>
  <c r="H172" i="160" s="1"/>
  <c r="G171" i="160"/>
  <c r="H171" i="160" s="1"/>
  <c r="G170" i="160"/>
  <c r="H170" i="160" s="1"/>
  <c r="G169" i="160"/>
  <c r="H169" i="160" s="1"/>
  <c r="G168" i="160"/>
  <c r="H168" i="160" s="1"/>
  <c r="G167" i="160"/>
  <c r="H167" i="160" s="1"/>
  <c r="G166" i="160"/>
  <c r="H166" i="160" s="1"/>
  <c r="G165" i="160"/>
  <c r="H165" i="160" s="1"/>
  <c r="G164" i="160"/>
  <c r="H164" i="160" s="1"/>
  <c r="G163" i="160"/>
  <c r="H163" i="160" s="1"/>
  <c r="G162" i="160"/>
  <c r="H162" i="160" s="1"/>
  <c r="G161" i="160"/>
  <c r="H161" i="160" s="1"/>
  <c r="G160" i="160"/>
  <c r="H160" i="160" s="1"/>
  <c r="G159" i="160"/>
  <c r="H159" i="160" s="1"/>
  <c r="G158" i="160"/>
  <c r="H158" i="160" s="1"/>
  <c r="G157" i="160"/>
  <c r="H157" i="160" s="1"/>
  <c r="G156" i="160"/>
  <c r="H156" i="160" s="1"/>
  <c r="G155" i="160"/>
  <c r="H155" i="160" s="1"/>
  <c r="G154" i="160"/>
  <c r="H154" i="160" s="1"/>
  <c r="G153" i="160"/>
  <c r="H153" i="160" s="1"/>
  <c r="G152" i="160"/>
  <c r="H152" i="160" s="1"/>
  <c r="G151" i="160"/>
  <c r="H151" i="160" s="1"/>
  <c r="G150" i="160"/>
  <c r="H150" i="160" s="1"/>
  <c r="G149" i="160"/>
  <c r="H149" i="160" s="1"/>
  <c r="G148" i="160"/>
  <c r="H148" i="160" s="1"/>
  <c r="G147" i="160"/>
  <c r="H147" i="160" s="1"/>
  <c r="G146" i="160"/>
  <c r="H146" i="160" s="1"/>
  <c r="G145" i="160"/>
  <c r="H145" i="160" s="1"/>
  <c r="G144" i="160"/>
  <c r="H144" i="160" s="1"/>
  <c r="G143" i="160"/>
  <c r="H143" i="160" s="1"/>
  <c r="G142" i="160"/>
  <c r="H142" i="160" s="1"/>
  <c r="G141" i="160"/>
  <c r="H141" i="160" s="1"/>
  <c r="G140" i="160"/>
  <c r="H140" i="160" s="1"/>
  <c r="G139" i="160"/>
  <c r="H139" i="160" s="1"/>
  <c r="I71" i="160"/>
  <c r="D181" i="128"/>
  <c r="J5" i="123"/>
  <c r="J46" i="123" s="1"/>
  <c r="G181" i="183" l="1"/>
  <c r="H181" i="183" s="1"/>
  <c r="G181" i="187"/>
  <c r="H181" i="187" s="1"/>
  <c r="G181" i="171"/>
  <c r="H181" i="171" s="1"/>
  <c r="G181" i="179"/>
  <c r="H181" i="179" s="1"/>
  <c r="G181" i="172"/>
  <c r="H181" i="172" s="1"/>
  <c r="G181" i="181"/>
  <c r="H181" i="181" s="1"/>
  <c r="G181" i="185"/>
  <c r="H181" i="185" s="1"/>
  <c r="G181" i="189"/>
  <c r="H181" i="189" s="1"/>
  <c r="G181" i="167"/>
  <c r="H181" i="167" s="1"/>
  <c r="G181" i="178"/>
  <c r="H181" i="178" s="1"/>
  <c r="G181" i="191"/>
  <c r="H181" i="191" s="1"/>
  <c r="G181" i="192"/>
  <c r="H181" i="192" s="1"/>
  <c r="G181" i="194"/>
  <c r="H181" i="194" s="1"/>
  <c r="G181" i="195"/>
  <c r="H181" i="195" s="1"/>
  <c r="G181" i="196"/>
  <c r="H181" i="196" s="1"/>
  <c r="G181" i="182"/>
  <c r="H181" i="182" s="1"/>
  <c r="G181" i="197"/>
  <c r="H181" i="197" s="1"/>
  <c r="G181" i="180"/>
  <c r="H181" i="180" s="1"/>
  <c r="G181" i="188"/>
  <c r="H181" i="188" s="1"/>
  <c r="G181" i="190"/>
  <c r="H181" i="190" s="1"/>
  <c r="G181" i="186"/>
  <c r="H181" i="186" s="1"/>
  <c r="G181" i="164"/>
  <c r="H181" i="164" s="1"/>
  <c r="G181" i="174"/>
  <c r="H181" i="174" s="1"/>
  <c r="G181" i="184"/>
  <c r="H181" i="184" s="1"/>
  <c r="G181" i="163"/>
  <c r="H181" i="163" s="1"/>
  <c r="G181" i="162"/>
  <c r="H181" i="162" s="1"/>
  <c r="G181" i="177"/>
  <c r="H181" i="177" s="1"/>
  <c r="G181" i="160"/>
  <c r="H181" i="160" s="1"/>
  <c r="G181" i="161"/>
  <c r="H181" i="161" s="1"/>
  <c r="G181" i="169"/>
  <c r="H181" i="169" s="1"/>
  <c r="G181" i="166"/>
  <c r="H181" i="166" s="1"/>
  <c r="G181" i="175"/>
  <c r="H181" i="175" s="1"/>
  <c r="G181" i="193"/>
  <c r="H181" i="193" s="1"/>
  <c r="G181" i="170"/>
  <c r="H181" i="170" s="1"/>
  <c r="G181" i="176"/>
  <c r="H181" i="176" s="1"/>
  <c r="G181" i="165"/>
  <c r="H181" i="165" s="1"/>
  <c r="G181" i="168"/>
  <c r="H181" i="168" s="1"/>
  <c r="G181" i="173"/>
  <c r="H181" i="173" s="1"/>
  <c r="G181" i="198"/>
  <c r="H181" i="198" s="1"/>
  <c r="I71" i="128"/>
  <c r="I70" i="125"/>
  <c r="F181" i="128" l="1"/>
  <c r="E181" i="128"/>
  <c r="E180" i="125"/>
  <c r="F180" i="125"/>
  <c r="D180" i="125"/>
  <c r="G181" i="128" l="1"/>
  <c r="H181" i="128" s="1"/>
  <c r="G180" i="125"/>
  <c r="H180" i="125" s="1"/>
  <c r="G190" i="128"/>
  <c r="G189" i="128"/>
  <c r="G180" i="128"/>
  <c r="H180" i="128" s="1"/>
  <c r="G179" i="128"/>
  <c r="H179" i="128" s="1"/>
  <c r="G178" i="128"/>
  <c r="H178" i="128" s="1"/>
  <c r="G177" i="128"/>
  <c r="H177" i="128" s="1"/>
  <c r="G176" i="128"/>
  <c r="H176" i="128" s="1"/>
  <c r="G175" i="128"/>
  <c r="H175" i="128" s="1"/>
  <c r="G174" i="128"/>
  <c r="H174" i="128" s="1"/>
  <c r="G173" i="128"/>
  <c r="H173" i="128" s="1"/>
  <c r="G172" i="128"/>
  <c r="H172" i="128" s="1"/>
  <c r="G171" i="128"/>
  <c r="H171" i="128" s="1"/>
  <c r="G170" i="128"/>
  <c r="H170" i="128" s="1"/>
  <c r="G169" i="128"/>
  <c r="H169" i="128" s="1"/>
  <c r="G168" i="128"/>
  <c r="H168" i="128" s="1"/>
  <c r="G167" i="128"/>
  <c r="H167" i="128" s="1"/>
  <c r="G166" i="128"/>
  <c r="H166" i="128" s="1"/>
  <c r="G165" i="128"/>
  <c r="H165" i="128" s="1"/>
  <c r="G164" i="128"/>
  <c r="H164" i="128" s="1"/>
  <c r="G163" i="128"/>
  <c r="H163" i="128" s="1"/>
  <c r="G162" i="128"/>
  <c r="H162" i="128" s="1"/>
  <c r="G161" i="128"/>
  <c r="H161" i="128" s="1"/>
  <c r="G160" i="128"/>
  <c r="H160" i="128" s="1"/>
  <c r="G159" i="128"/>
  <c r="H159" i="128" s="1"/>
  <c r="G158" i="128"/>
  <c r="H158" i="128" s="1"/>
  <c r="G157" i="128"/>
  <c r="H157" i="128" s="1"/>
  <c r="G156" i="128"/>
  <c r="H156" i="128" s="1"/>
  <c r="G155" i="128"/>
  <c r="H155" i="128" s="1"/>
  <c r="G154" i="128"/>
  <c r="H154" i="128" s="1"/>
  <c r="G153" i="128"/>
  <c r="H153" i="128" s="1"/>
  <c r="G152" i="128"/>
  <c r="H152" i="128" s="1"/>
  <c r="G151" i="128"/>
  <c r="H151" i="128" s="1"/>
  <c r="G150" i="128"/>
  <c r="H150" i="128" s="1"/>
  <c r="G149" i="128"/>
  <c r="H149" i="128" s="1"/>
  <c r="G148" i="128"/>
  <c r="H148" i="128" s="1"/>
  <c r="G147" i="128"/>
  <c r="H147" i="128" s="1"/>
  <c r="G146" i="128"/>
  <c r="H146" i="128" s="1"/>
  <c r="G145" i="128"/>
  <c r="H145" i="128" s="1"/>
  <c r="G144" i="128"/>
  <c r="H144" i="128" s="1"/>
  <c r="G143" i="128"/>
  <c r="H143" i="128" s="1"/>
  <c r="G142" i="128"/>
  <c r="H142" i="128" s="1"/>
  <c r="G141" i="128"/>
  <c r="H141" i="128" s="1"/>
  <c r="G140" i="128"/>
  <c r="H140" i="128" s="1"/>
  <c r="G139" i="128"/>
  <c r="H139" i="128" s="1"/>
  <c r="G188" i="125" l="1"/>
  <c r="G179" i="125"/>
  <c r="H179" i="125" s="1"/>
  <c r="D121" i="127" s="1"/>
  <c r="G178" i="125"/>
  <c r="H178" i="125" s="1"/>
  <c r="D120" i="127" s="1"/>
  <c r="G177" i="125"/>
  <c r="H177" i="125" s="1"/>
  <c r="D119" i="127" s="1"/>
  <c r="G176" i="125"/>
  <c r="H176" i="125" s="1"/>
  <c r="D118" i="127" s="1"/>
  <c r="G175" i="125"/>
  <c r="H175" i="125" s="1"/>
  <c r="D117" i="127" s="1"/>
  <c r="G174" i="125"/>
  <c r="H174" i="125" s="1"/>
  <c r="D116" i="127" s="1"/>
  <c r="G173" i="125"/>
  <c r="H173" i="125" s="1"/>
  <c r="D115" i="127" s="1"/>
  <c r="G172" i="125"/>
  <c r="H172" i="125" s="1"/>
  <c r="D114" i="127" s="1"/>
  <c r="G171" i="125"/>
  <c r="H171" i="125" s="1"/>
  <c r="D113" i="127" s="1"/>
  <c r="G170" i="125"/>
  <c r="H170" i="125" s="1"/>
  <c r="D112" i="127" s="1"/>
  <c r="G169" i="125"/>
  <c r="H169" i="125" s="1"/>
  <c r="D111" i="127" s="1"/>
  <c r="G168" i="125"/>
  <c r="H168" i="125" s="1"/>
  <c r="D110" i="127" s="1"/>
  <c r="G167" i="125"/>
  <c r="H167" i="125" s="1"/>
  <c r="D109" i="127" s="1"/>
  <c r="G166" i="125"/>
  <c r="H166" i="125" s="1"/>
  <c r="D108" i="127" s="1"/>
  <c r="G165" i="125"/>
  <c r="H165" i="125" s="1"/>
  <c r="D107" i="127" s="1"/>
  <c r="G164" i="125"/>
  <c r="H164" i="125" s="1"/>
  <c r="D106" i="127" s="1"/>
  <c r="G163" i="125"/>
  <c r="H163" i="125" s="1"/>
  <c r="D105" i="127" s="1"/>
  <c r="G162" i="125"/>
  <c r="H162" i="125" s="1"/>
  <c r="D104" i="127" s="1"/>
  <c r="G161" i="125"/>
  <c r="H161" i="125" s="1"/>
  <c r="D103" i="127" s="1"/>
  <c r="G160" i="125"/>
  <c r="H160" i="125" s="1"/>
  <c r="D102" i="127" s="1"/>
  <c r="G159" i="125"/>
  <c r="H159" i="125" s="1"/>
  <c r="D101" i="127" s="1"/>
  <c r="G158" i="125"/>
  <c r="H158" i="125" s="1"/>
  <c r="D100" i="127" s="1"/>
  <c r="G157" i="125"/>
  <c r="H157" i="125" s="1"/>
  <c r="D99" i="127" s="1"/>
  <c r="G156" i="125"/>
  <c r="H156" i="125" s="1"/>
  <c r="D98" i="127" s="1"/>
  <c r="G155" i="125"/>
  <c r="H155" i="125" s="1"/>
  <c r="D97" i="127" s="1"/>
  <c r="G154" i="125"/>
  <c r="H154" i="125" s="1"/>
  <c r="D96" i="127" s="1"/>
  <c r="G153" i="125"/>
  <c r="H153" i="125" s="1"/>
  <c r="D95" i="127" s="1"/>
  <c r="G152" i="125"/>
  <c r="H152" i="125" s="1"/>
  <c r="D94" i="127" s="1"/>
  <c r="G151" i="125"/>
  <c r="H151" i="125" s="1"/>
  <c r="D93" i="127" s="1"/>
  <c r="G150" i="125"/>
  <c r="H150" i="125" s="1"/>
  <c r="D92" i="127" s="1"/>
  <c r="G149" i="125"/>
  <c r="H149" i="125" s="1"/>
  <c r="D91" i="127" s="1"/>
  <c r="G148" i="125"/>
  <c r="H148" i="125" s="1"/>
  <c r="D90" i="127" s="1"/>
  <c r="G147" i="125"/>
  <c r="H147" i="125" s="1"/>
  <c r="D89" i="127" s="1"/>
  <c r="G146" i="125"/>
  <c r="H146" i="125" s="1"/>
  <c r="D88" i="127" s="1"/>
  <c r="G145" i="125"/>
  <c r="H145" i="125" s="1"/>
  <c r="D87" i="127" s="1"/>
  <c r="G144" i="125"/>
  <c r="H144" i="125" s="1"/>
  <c r="D86" i="127" s="1"/>
  <c r="G143" i="125"/>
  <c r="H143" i="125" s="1"/>
  <c r="D85" i="127" s="1"/>
  <c r="G142" i="125"/>
  <c r="H142" i="125" s="1"/>
  <c r="D84" i="127" s="1"/>
  <c r="G141" i="125"/>
  <c r="H141" i="125" s="1"/>
  <c r="D83" i="127" s="1"/>
  <c r="G140" i="125"/>
  <c r="H140" i="125" s="1"/>
  <c r="D82" i="127" s="1"/>
  <c r="G139" i="125"/>
  <c r="H139" i="125" s="1"/>
  <c r="D81" i="127" s="1"/>
  <c r="G138" i="125"/>
  <c r="H138" i="125" l="1"/>
  <c r="D80" i="127" s="1"/>
  <c r="D122" i="127" s="1"/>
  <c r="C16" i="126" s="1"/>
  <c r="E30" i="126" s="1"/>
  <c r="E27" i="126" l="1"/>
  <c r="E32" i="126"/>
  <c r="E29" i="126"/>
  <c r="E31" i="126"/>
  <c r="E28" i="126"/>
  <c r="E26" i="126"/>
  <c r="C8" i="126"/>
  <c r="C9" i="126" s="1"/>
  <c r="C10" i="126" s="1"/>
</calcChain>
</file>

<file path=xl/comments1.xml><?xml version="1.0" encoding="utf-8"?>
<comments xmlns="http://schemas.openxmlformats.org/spreadsheetml/2006/main">
  <authors>
    <author>作成者</author>
  </authors>
  <commentList>
    <comment ref="B7" authorId="0" shapeId="0">
      <text>
        <r>
          <rPr>
            <b/>
            <sz val="9"/>
            <color indexed="81"/>
            <rFont val="ＭＳ Ｐゴシック"/>
            <family val="3"/>
            <charset val="128"/>
          </rPr>
          <t>1.　理念と使命</t>
        </r>
      </text>
    </comment>
    <comment ref="B9" authorId="0" shapeId="0">
      <text>
        <r>
          <rPr>
            <b/>
            <sz val="9"/>
            <color indexed="81"/>
            <rFont val="ＭＳ Ｐゴシック"/>
            <family val="3"/>
            <charset val="128"/>
          </rPr>
          <t>5.　専門知識・専門技能の習得計画
(1) 研修段階の定義</t>
        </r>
      </text>
    </comment>
    <comment ref="C10" authorId="0" shapeId="0">
      <text>
        <r>
          <rPr>
            <b/>
            <sz val="9"/>
            <color indexed="81"/>
            <rFont val="ＭＳ Ｐゴシック"/>
            <family val="3"/>
            <charset val="128"/>
          </rPr>
          <t>5.　専門知識・専門技能の習得計画
(2) 研修期間中に習得すべき専門知識と専門技能</t>
        </r>
      </text>
    </comment>
    <comment ref="C20" authorId="0" shapeId="0">
      <text>
        <r>
          <rPr>
            <b/>
            <sz val="9"/>
            <color indexed="81"/>
            <rFont val="ＭＳ Ｐゴシック"/>
            <family val="3"/>
            <charset val="128"/>
          </rPr>
          <t>6. プログラム全体と各施設によるカンファレンス</t>
        </r>
        <r>
          <rPr>
            <sz val="9"/>
            <color indexed="81"/>
            <rFont val="ＭＳ Ｐゴシック"/>
            <family val="3"/>
            <charset val="128"/>
          </rPr>
          <t xml:space="preserve">
</t>
        </r>
      </text>
    </comment>
    <comment ref="C22" authorId="0" shapeId="0">
      <text>
        <r>
          <rPr>
            <b/>
            <sz val="9"/>
            <color indexed="81"/>
            <rFont val="ＭＳ Ｐゴシック"/>
            <family val="3"/>
            <charset val="128"/>
          </rPr>
          <t>7. 学問的姿勢について</t>
        </r>
      </text>
    </comment>
    <comment ref="C23" authorId="0" shapeId="0">
      <text>
        <r>
          <rPr>
            <b/>
            <sz val="9"/>
            <color indexed="81"/>
            <rFont val="ＭＳ Ｐゴシック"/>
            <family val="3"/>
            <charset val="128"/>
          </rPr>
          <t>8. コアコンピテンシーの研修計画</t>
        </r>
        <r>
          <rPr>
            <sz val="9"/>
            <color indexed="81"/>
            <rFont val="ＭＳ Ｐゴシック"/>
            <family val="3"/>
            <charset val="128"/>
          </rPr>
          <t xml:space="preserve">
</t>
        </r>
      </text>
    </comment>
    <comment ref="C29" authorId="0" shapeId="0">
      <text>
        <r>
          <rPr>
            <b/>
            <sz val="9"/>
            <color indexed="81"/>
            <rFont val="ＭＳ Ｐゴシック"/>
            <family val="3"/>
            <charset val="128"/>
          </rPr>
          <t>5. 専門知識・専門技能の習得計画
(3) 年次毎の専門研修計画</t>
        </r>
      </text>
    </comment>
    <comment ref="C42" authorId="0" shapeId="0">
      <text>
        <r>
          <rPr>
            <b/>
            <sz val="9"/>
            <color indexed="81"/>
            <rFont val="ＭＳ Ｐゴシック"/>
            <family val="3"/>
            <charset val="128"/>
          </rPr>
          <t>12. 専門研修施設群の概要
(1) 専門研修基幹施設の認定基準
(2) 専門研修連携施設の認定基準</t>
        </r>
      </text>
    </comment>
    <comment ref="C44" authorId="0" shapeId="0">
      <text>
        <r>
          <rPr>
            <b/>
            <sz val="9"/>
            <color indexed="81"/>
            <rFont val="ＭＳ Ｐゴシック"/>
            <family val="3"/>
            <charset val="128"/>
          </rPr>
          <t xml:space="preserve">12. 専門研修施設群の概要
(7) 地域医療・地域連携への対応
</t>
        </r>
      </text>
    </comment>
    <comment ref="B45" authorId="0" shapeId="0">
      <text>
        <r>
          <rPr>
            <b/>
            <sz val="9"/>
            <color indexed="81"/>
            <rFont val="ＭＳ Ｐゴシック"/>
            <family val="3"/>
            <charset val="128"/>
          </rPr>
          <t>11. 専攻医の評価時期と方法
(1) 形成的評価
(2)総括的評価</t>
        </r>
      </text>
    </comment>
    <comment ref="B48" authorId="0" shapeId="0">
      <text>
        <r>
          <rPr>
            <b/>
            <sz val="9"/>
            <color indexed="81"/>
            <rFont val="ＭＳ Ｐゴシック"/>
            <family val="3"/>
            <charset val="128"/>
          </rPr>
          <t>11. 専攻医の評価時期と方法
(2)総括的評価</t>
        </r>
      </text>
    </comment>
    <comment ref="C49" authorId="0" shapeId="0">
      <text>
        <r>
          <rPr>
            <b/>
            <sz val="9"/>
            <color indexed="81"/>
            <rFont val="ＭＳ Ｐゴシック"/>
            <family val="3"/>
            <charset val="128"/>
          </rPr>
          <t>13. 専門研修プログラム管理委員会の運営計画</t>
        </r>
        <r>
          <rPr>
            <sz val="9"/>
            <color indexed="81"/>
            <rFont val="ＭＳ Ｐゴシック"/>
            <family val="3"/>
            <charset val="128"/>
          </rPr>
          <t xml:space="preserve">
</t>
        </r>
      </text>
    </comment>
    <comment ref="C53" authorId="0" shapeId="0">
      <text>
        <r>
          <rPr>
            <b/>
            <sz val="9"/>
            <color indexed="81"/>
            <rFont val="ＭＳ Ｐゴシック"/>
            <family val="3"/>
            <charset val="128"/>
          </rPr>
          <t>15. 専攻医の就業環境について</t>
        </r>
        <r>
          <rPr>
            <sz val="9"/>
            <color indexed="81"/>
            <rFont val="ＭＳ Ｐゴシック"/>
            <family val="3"/>
            <charset val="128"/>
          </rPr>
          <t xml:space="preserve">
</t>
        </r>
      </text>
    </comment>
    <comment ref="C54" authorId="0" shapeId="0">
      <text>
        <r>
          <rPr>
            <b/>
            <sz val="9"/>
            <color indexed="81"/>
            <rFont val="ＭＳ Ｐゴシック"/>
            <family val="3"/>
            <charset val="128"/>
          </rPr>
          <t>17. 専門研修プログラムの改善方法
14. 専門研修指導医の研修計画</t>
        </r>
      </text>
    </comment>
    <comment ref="C59" authorId="0" shapeId="0">
      <text>
        <r>
          <rPr>
            <b/>
            <sz val="9"/>
            <color indexed="81"/>
            <rFont val="ＭＳ Ｐゴシック"/>
            <family val="3"/>
            <charset val="128"/>
          </rPr>
          <t>19. 専攻医の募集および採用方法</t>
        </r>
        <r>
          <rPr>
            <sz val="9"/>
            <color indexed="81"/>
            <rFont val="ＭＳ Ｐゴシック"/>
            <family val="3"/>
            <charset val="128"/>
          </rPr>
          <t xml:space="preserve">
</t>
        </r>
        <r>
          <rPr>
            <b/>
            <sz val="9"/>
            <color indexed="81"/>
            <rFont val="ＭＳ Ｐゴシック"/>
            <family val="3"/>
            <charset val="128"/>
          </rPr>
          <t xml:space="preserve">
20. 専攻医の修了要件</t>
        </r>
      </text>
    </comment>
    <comment ref="C64" authorId="0" shapeId="0">
      <text>
        <r>
          <rPr>
            <b/>
            <sz val="9"/>
            <color indexed="81"/>
            <rFont val="ＭＳ Ｐゴシック"/>
            <family val="3"/>
            <charset val="128"/>
          </rPr>
          <t>16. 泌尿器科研修の中止・中断、プログラム移動、プログラム外研修の条件</t>
        </r>
        <r>
          <rPr>
            <sz val="9"/>
            <color indexed="81"/>
            <rFont val="ＭＳ Ｐゴシック"/>
            <family val="3"/>
            <charset val="128"/>
          </rPr>
          <t xml:space="preserve">
</t>
        </r>
      </text>
    </comment>
    <comment ref="C65" authorId="0" shapeId="0">
      <text>
        <r>
          <rPr>
            <b/>
            <sz val="9"/>
            <color indexed="81"/>
            <rFont val="ＭＳ Ｐゴシック"/>
            <family val="3"/>
            <charset val="128"/>
          </rPr>
          <t>17. 専門研修プログラムの改善方法
(2) サイトビジットに関して</t>
        </r>
        <r>
          <rPr>
            <sz val="9"/>
            <color indexed="81"/>
            <rFont val="ＭＳ Ｐゴシック"/>
            <family val="3"/>
            <charset val="128"/>
          </rPr>
          <t xml:space="preserve">
</t>
        </r>
      </text>
    </comment>
  </commentList>
</comments>
</file>

<file path=xl/sharedStrings.xml><?xml version="1.0" encoding="utf-8"?>
<sst xmlns="http://schemas.openxmlformats.org/spreadsheetml/2006/main" count="14664" uniqueCount="496">
  <si>
    <t>連携</t>
    <rPh sb="0" eb="2">
      <t>レンケイ</t>
    </rPh>
    <phoneticPr fontId="5"/>
  </si>
  <si>
    <t>姓（漢字）</t>
  </si>
  <si>
    <t>姓（カナ）</t>
  </si>
  <si>
    <t>名（漢字）</t>
  </si>
  <si>
    <t>名（カナ）</t>
  </si>
  <si>
    <t>電話</t>
  </si>
  <si>
    <t>郵便番号</t>
  </si>
  <si>
    <t>都道府県</t>
  </si>
  <si>
    <t>町名・丁目・番地・号</t>
  </si>
  <si>
    <t>建物名等</t>
  </si>
  <si>
    <t>雇用形態</t>
  </si>
  <si>
    <t>諸手当</t>
  </si>
  <si>
    <t>健康保険（社会保険）</t>
  </si>
  <si>
    <t>医療賠償責任保険の適用</t>
  </si>
  <si>
    <t>勤務上限時間の設定</t>
  </si>
  <si>
    <t>当直手当</t>
    <phoneticPr fontId="5"/>
  </si>
  <si>
    <t>時間外手当</t>
    <phoneticPr fontId="5"/>
  </si>
  <si>
    <t>賞与</t>
    <phoneticPr fontId="5"/>
  </si>
  <si>
    <t>給与（月額または年額）</t>
    <rPh sb="3" eb="5">
      <t>ゲツガク</t>
    </rPh>
    <rPh sb="8" eb="10">
      <t>ネンガク</t>
    </rPh>
    <phoneticPr fontId="5"/>
  </si>
  <si>
    <t>専門研修はどのようにおこなわれるのか　</t>
    <phoneticPr fontId="5"/>
  </si>
  <si>
    <t>専攻医の到達目標</t>
    <phoneticPr fontId="5"/>
  </si>
  <si>
    <t>専門研修の評価　</t>
    <phoneticPr fontId="5"/>
  </si>
  <si>
    <t>修了判定　</t>
    <phoneticPr fontId="5"/>
  </si>
  <si>
    <t>専門研修管理委員会</t>
    <phoneticPr fontId="5"/>
  </si>
  <si>
    <t>週休（日）</t>
    <rPh sb="3" eb="4">
      <t>ニチ</t>
    </rPh>
    <phoneticPr fontId="5"/>
  </si>
  <si>
    <t>選択してください</t>
  </si>
  <si>
    <t>有無</t>
    <rPh sb="0" eb="2">
      <t>ウム</t>
    </rPh>
    <phoneticPr fontId="5"/>
  </si>
  <si>
    <t>勤務時間</t>
    <phoneticPr fontId="5"/>
  </si>
  <si>
    <t>施設群による研修プログラムと
地域医療についての考え方</t>
    <phoneticPr fontId="5"/>
  </si>
  <si>
    <t>(「有」の場合）
時間/月</t>
    <rPh sb="2" eb="3">
      <t>ア</t>
    </rPh>
    <rPh sb="5" eb="7">
      <t>バアイ</t>
    </rPh>
    <rPh sb="9" eb="11">
      <t>ジカン</t>
    </rPh>
    <rPh sb="12" eb="13">
      <t>ガツ</t>
    </rPh>
    <phoneticPr fontId="5"/>
  </si>
  <si>
    <t>姓（漢字）</t>
    <rPh sb="0" eb="1">
      <t>セイ</t>
    </rPh>
    <rPh sb="2" eb="4">
      <t>カンジ</t>
    </rPh>
    <phoneticPr fontId="5"/>
  </si>
  <si>
    <t>名（漢字）</t>
    <rPh sb="0" eb="1">
      <t>メイ</t>
    </rPh>
    <rPh sb="2" eb="4">
      <t>カンジ</t>
    </rPh>
    <phoneticPr fontId="5"/>
  </si>
  <si>
    <t>姓（カナ）</t>
    <rPh sb="0" eb="1">
      <t>セイ</t>
    </rPh>
    <phoneticPr fontId="5"/>
  </si>
  <si>
    <t>名（カナ）</t>
    <rPh sb="0" eb="1">
      <t>メイ</t>
    </rPh>
    <phoneticPr fontId="5"/>
  </si>
  <si>
    <t>所属</t>
    <rPh sb="0" eb="2">
      <t>ショゾク</t>
    </rPh>
    <phoneticPr fontId="5"/>
  </si>
  <si>
    <t>役職</t>
    <rPh sb="0" eb="2">
      <t>ヤクショク</t>
    </rPh>
    <phoneticPr fontId="5"/>
  </si>
  <si>
    <t>※</t>
    <phoneticPr fontId="5"/>
  </si>
  <si>
    <t>都道府県
(コード:2桁）</t>
    <rPh sb="11" eb="12">
      <t>ケタ</t>
    </rPh>
    <phoneticPr fontId="12"/>
  </si>
  <si>
    <t>専門研修
指導医数</t>
    <rPh sb="0" eb="2">
      <t>センモン</t>
    </rPh>
    <rPh sb="2" eb="4">
      <t>ケンシュウ</t>
    </rPh>
    <rPh sb="5" eb="8">
      <t>シドウイ</t>
    </rPh>
    <rPh sb="8" eb="9">
      <t>スウ</t>
    </rPh>
    <phoneticPr fontId="5"/>
  </si>
  <si>
    <t>XX</t>
    <phoneticPr fontId="5"/>
  </si>
  <si>
    <t>XXXX</t>
    <phoneticPr fontId="5"/>
  </si>
  <si>
    <t>X</t>
    <phoneticPr fontId="5"/>
  </si>
  <si>
    <t>都道府県</t>
    <phoneticPr fontId="12"/>
  </si>
  <si>
    <t>医療機関
コード
（7桁）</t>
    <rPh sb="0" eb="2">
      <t>イリョウ</t>
    </rPh>
    <rPh sb="2" eb="4">
      <t>キカン</t>
    </rPh>
    <rPh sb="11" eb="12">
      <t>ケタ</t>
    </rPh>
    <phoneticPr fontId="12"/>
  </si>
  <si>
    <t>当プログラムとして新規募集する専攻医の希望数</t>
    <rPh sb="0" eb="1">
      <t>トウ</t>
    </rPh>
    <rPh sb="9" eb="11">
      <t>シンキ</t>
    </rPh>
    <rPh sb="11" eb="13">
      <t>ボシュウ</t>
    </rPh>
    <rPh sb="15" eb="18">
      <t>センコウイ</t>
    </rPh>
    <rPh sb="19" eb="22">
      <t>キボウスウ</t>
    </rPh>
    <phoneticPr fontId="11"/>
  </si>
  <si>
    <t>病院の特色</t>
    <rPh sb="0" eb="2">
      <t>ビョウイン</t>
    </rPh>
    <rPh sb="3" eb="5">
      <t>トクショク</t>
    </rPh>
    <phoneticPr fontId="10"/>
  </si>
  <si>
    <t>常勤泌尿器科医数</t>
    <rPh sb="0" eb="2">
      <t>ジョウキン</t>
    </rPh>
    <rPh sb="2" eb="6">
      <t>ヒニョウキカ</t>
    </rPh>
    <rPh sb="6" eb="8">
      <t>イスウ</t>
    </rPh>
    <phoneticPr fontId="10"/>
  </si>
  <si>
    <t>施設状況</t>
    <rPh sb="0" eb="4">
      <t>シセツジョウキョウ</t>
    </rPh>
    <phoneticPr fontId="10"/>
  </si>
  <si>
    <t>日本泌尿器科学会
教育施設認定の種別</t>
    <rPh sb="0" eb="2">
      <t>ニホン</t>
    </rPh>
    <rPh sb="2" eb="8">
      <t>ヒニョウキカガッカイ</t>
    </rPh>
    <rPh sb="9" eb="13">
      <t>キョウイクシセツ</t>
    </rPh>
    <rPh sb="13" eb="15">
      <t>ニンテイ</t>
    </rPh>
    <rPh sb="16" eb="18">
      <t>シュベツ</t>
    </rPh>
    <phoneticPr fontId="10"/>
  </si>
  <si>
    <t>泌尿器科での症例検討会</t>
    <rPh sb="0" eb="4">
      <t>ヒニョウキカ</t>
    </rPh>
    <rPh sb="6" eb="11">
      <t>ショウレイケントウカイ</t>
    </rPh>
    <phoneticPr fontId="10"/>
  </si>
  <si>
    <t>病理や放射線科、
他の診療科との合同カンファレンス</t>
    <rPh sb="0" eb="2">
      <t>ビョウリ</t>
    </rPh>
    <rPh sb="3" eb="7">
      <t>ホウシャセンカ</t>
    </rPh>
    <rPh sb="9" eb="10">
      <t>ホカ</t>
    </rPh>
    <rPh sb="11" eb="14">
      <t>シンリョウカ</t>
    </rPh>
    <rPh sb="16" eb="18">
      <t>ゴウドウ</t>
    </rPh>
    <phoneticPr fontId="10"/>
  </si>
  <si>
    <t>図書館</t>
    <rPh sb="0" eb="3">
      <t>トショカン</t>
    </rPh>
    <phoneticPr fontId="10"/>
  </si>
  <si>
    <t>文献検索システム</t>
    <rPh sb="0" eb="4">
      <t>ブンケンケンサク</t>
    </rPh>
    <phoneticPr fontId="10"/>
  </si>
  <si>
    <t>医療安全に関する研修会</t>
    <rPh sb="0" eb="4">
      <t>イリョウアンゼン</t>
    </rPh>
    <rPh sb="5" eb="6">
      <t>カン</t>
    </rPh>
    <rPh sb="8" eb="11">
      <t>ケンシュウカイ</t>
    </rPh>
    <phoneticPr fontId="10"/>
  </si>
  <si>
    <t>感染対策に関する研修会</t>
    <rPh sb="0" eb="4">
      <t>カンセンタイサク</t>
    </rPh>
    <rPh sb="5" eb="6">
      <t>カン</t>
    </rPh>
    <rPh sb="8" eb="11">
      <t>ケンシュウカイ</t>
    </rPh>
    <phoneticPr fontId="10"/>
  </si>
  <si>
    <t>医療倫理に関する研修会</t>
    <rPh sb="0" eb="4">
      <t>イリョウリンリ</t>
    </rPh>
    <rPh sb="5" eb="6">
      <t>カン</t>
    </rPh>
    <rPh sb="8" eb="11">
      <t>ケンシュウカイ</t>
    </rPh>
    <phoneticPr fontId="10"/>
  </si>
  <si>
    <t>泌尿器科の特色と専攻医へ向けてのメッセージ</t>
    <rPh sb="0" eb="4">
      <t>ヒニョウキカ</t>
    </rPh>
    <rPh sb="5" eb="7">
      <t>トクショク</t>
    </rPh>
    <rPh sb="8" eb="11">
      <t>センコウイ</t>
    </rPh>
    <rPh sb="12" eb="13">
      <t>ム</t>
    </rPh>
    <phoneticPr fontId="10"/>
  </si>
  <si>
    <t>保有する医療施設・
医療機器</t>
    <rPh sb="0" eb="2">
      <t>ホユウ</t>
    </rPh>
    <rPh sb="4" eb="6">
      <t>イリョウ</t>
    </rPh>
    <rPh sb="6" eb="8">
      <t>シセツ</t>
    </rPh>
    <rPh sb="10" eb="14">
      <t>イリョウキキ</t>
    </rPh>
    <phoneticPr fontId="10"/>
  </si>
  <si>
    <t>高気圧酸素療法室</t>
  </si>
  <si>
    <t>透析専門施設</t>
    <rPh sb="0" eb="2">
      <t>トウセキ</t>
    </rPh>
    <rPh sb="2" eb="4">
      <t>センモン</t>
    </rPh>
    <rPh sb="4" eb="6">
      <t>シセツ</t>
    </rPh>
    <phoneticPr fontId="10"/>
  </si>
  <si>
    <t>小児医療センター</t>
    <rPh sb="0" eb="2">
      <t>ショウニ</t>
    </rPh>
    <rPh sb="2" eb="4">
      <t>イリョウ</t>
    </rPh>
    <phoneticPr fontId="10"/>
  </si>
  <si>
    <t>リプロダクションセンター</t>
  </si>
  <si>
    <t>(1) プログラム名</t>
    <rPh sb="9" eb="10">
      <t>メイ</t>
    </rPh>
    <phoneticPr fontId="10"/>
  </si>
  <si>
    <t>症例配分割合（％）</t>
    <rPh sb="0" eb="6">
      <t>ショウレイハイブンワリアイ</t>
    </rPh>
    <phoneticPr fontId="10"/>
  </si>
  <si>
    <t>(2) プログラム名</t>
    <rPh sb="9" eb="10">
      <t>メイ</t>
    </rPh>
    <phoneticPr fontId="10"/>
  </si>
  <si>
    <t>(3) プログラム名</t>
    <rPh sb="9" eb="10">
      <t>メイ</t>
    </rPh>
    <phoneticPr fontId="10"/>
  </si>
  <si>
    <t>(4) プログラム名</t>
    <rPh sb="9" eb="10">
      <t>メイ</t>
    </rPh>
    <phoneticPr fontId="10"/>
  </si>
  <si>
    <t>(5) プログラム名</t>
    <rPh sb="9" eb="10">
      <t>メイ</t>
    </rPh>
    <phoneticPr fontId="10"/>
  </si>
  <si>
    <t>(6) プログラム名</t>
    <rPh sb="9" eb="10">
      <t>メイ</t>
    </rPh>
    <phoneticPr fontId="10"/>
  </si>
  <si>
    <t>(7) プログラム名</t>
    <rPh sb="9" eb="10">
      <t>メイ</t>
    </rPh>
    <phoneticPr fontId="10"/>
  </si>
  <si>
    <t>(8) プログラム名</t>
    <rPh sb="9" eb="10">
      <t>メイ</t>
    </rPh>
    <phoneticPr fontId="10"/>
  </si>
  <si>
    <t>(9) プログラム名</t>
    <rPh sb="9" eb="10">
      <t>メイ</t>
    </rPh>
    <phoneticPr fontId="10"/>
  </si>
  <si>
    <t>基幹施設</t>
    <rPh sb="0" eb="4">
      <t>キカンシセツ</t>
    </rPh>
    <phoneticPr fontId="5"/>
  </si>
  <si>
    <t>連携施設</t>
    <rPh sb="0" eb="4">
      <t>レンケイシセツ</t>
    </rPh>
    <phoneticPr fontId="5"/>
  </si>
  <si>
    <t>合計</t>
    <rPh sb="0" eb="2">
      <t>ゴウケイ</t>
    </rPh>
    <phoneticPr fontId="5"/>
  </si>
  <si>
    <t>選択してください</t>
    <phoneticPr fontId="5"/>
  </si>
  <si>
    <t>月額（円）</t>
    <rPh sb="0" eb="2">
      <t>ゲツガク</t>
    </rPh>
    <rPh sb="3" eb="4">
      <t>エン</t>
    </rPh>
    <phoneticPr fontId="5"/>
  </si>
  <si>
    <t>年額（円）</t>
    <rPh sb="0" eb="2">
      <t>ネンガク</t>
    </rPh>
    <rPh sb="3" eb="4">
      <t>エン</t>
    </rPh>
    <phoneticPr fontId="5"/>
  </si>
  <si>
    <t>本プログラムへの症例数の配分割合（％）</t>
    <rPh sb="0" eb="1">
      <t>ホン</t>
    </rPh>
    <rPh sb="8" eb="11">
      <t>ショウレイスウ</t>
    </rPh>
    <rPh sb="12" eb="14">
      <t>ハイブン</t>
    </rPh>
    <rPh sb="14" eb="16">
      <t>ワリアイ</t>
    </rPh>
    <phoneticPr fontId="10"/>
  </si>
  <si>
    <t>代表的な泌尿器科疾患数</t>
    <phoneticPr fontId="10"/>
  </si>
  <si>
    <t>1年あたりの症例数をA: 21-、B: 11-20、C: 2-10、D: 0-1の4段階で記入してください。</t>
    <phoneticPr fontId="10"/>
  </si>
  <si>
    <t>疾患名</t>
    <rPh sb="0" eb="3">
      <t>シッカンメイ</t>
    </rPh>
    <phoneticPr fontId="10"/>
  </si>
  <si>
    <t>按分後の
症例数</t>
    <rPh sb="0" eb="3">
      <t>アンブンゴ</t>
    </rPh>
    <rPh sb="5" eb="8">
      <t>ショウレイスウ</t>
    </rPh>
    <phoneticPr fontId="10"/>
  </si>
  <si>
    <t>単純性嚢胞</t>
    <rPh sb="0" eb="3">
      <t>タンジュンセイ</t>
    </rPh>
    <rPh sb="3" eb="5">
      <t>ノウホウ</t>
    </rPh>
    <phoneticPr fontId="10"/>
  </si>
  <si>
    <t>選択</t>
  </si>
  <si>
    <t>多発性嚢胞腎</t>
    <rPh sb="0" eb="3">
      <t>タハツセイ</t>
    </rPh>
    <rPh sb="3" eb="5">
      <t>ノウホウ</t>
    </rPh>
    <rPh sb="5" eb="6">
      <t>ジン</t>
    </rPh>
    <phoneticPr fontId="10"/>
  </si>
  <si>
    <t>重複腎盂尿管</t>
    <rPh sb="0" eb="2">
      <t>チョウフク</t>
    </rPh>
    <rPh sb="2" eb="4">
      <t>ジンウ</t>
    </rPh>
    <rPh sb="4" eb="6">
      <t>ニョウカン</t>
    </rPh>
    <phoneticPr fontId="10"/>
  </si>
  <si>
    <t>膀胱尿管逆流症</t>
    <rPh sb="0" eb="2">
      <t>ボウコウ</t>
    </rPh>
    <rPh sb="2" eb="4">
      <t>ニョウカン</t>
    </rPh>
    <rPh sb="4" eb="7">
      <t>ギャクリュウショウ</t>
    </rPh>
    <phoneticPr fontId="10"/>
  </si>
  <si>
    <t>停留精巣</t>
    <rPh sb="0" eb="2">
      <t>テイリュウ</t>
    </rPh>
    <rPh sb="2" eb="4">
      <t>セイソウ</t>
    </rPh>
    <phoneticPr fontId="10"/>
  </si>
  <si>
    <t>包茎</t>
    <rPh sb="0" eb="2">
      <t>ホウケイ</t>
    </rPh>
    <phoneticPr fontId="10"/>
  </si>
  <si>
    <t>尿道損傷</t>
    <rPh sb="0" eb="2">
      <t>ニョウドウ</t>
    </rPh>
    <rPh sb="2" eb="4">
      <t>ソンショウ</t>
    </rPh>
    <phoneticPr fontId="10"/>
  </si>
  <si>
    <t>腎細胞癌</t>
    <rPh sb="0" eb="4">
      <t>ジンサイボウガン</t>
    </rPh>
    <phoneticPr fontId="10"/>
  </si>
  <si>
    <t>腎盂・尿管癌</t>
    <rPh sb="0" eb="2">
      <t>ジンウ</t>
    </rPh>
    <rPh sb="3" eb="5">
      <t>ニョウカン</t>
    </rPh>
    <rPh sb="5" eb="6">
      <t>ガン</t>
    </rPh>
    <phoneticPr fontId="10"/>
  </si>
  <si>
    <t>膀胱癌</t>
    <rPh sb="0" eb="2">
      <t>ボウコウ</t>
    </rPh>
    <rPh sb="2" eb="3">
      <t>ガン</t>
    </rPh>
    <phoneticPr fontId="10"/>
  </si>
  <si>
    <t>前立腺肥大症</t>
    <rPh sb="0" eb="3">
      <t>ゼンリツセン</t>
    </rPh>
    <rPh sb="3" eb="6">
      <t>ヒダイショウ</t>
    </rPh>
    <phoneticPr fontId="10"/>
  </si>
  <si>
    <t>前立腺癌</t>
    <rPh sb="0" eb="3">
      <t>ゼンリツセン</t>
    </rPh>
    <rPh sb="3" eb="4">
      <t>ガン</t>
    </rPh>
    <phoneticPr fontId="10"/>
  </si>
  <si>
    <t>精巣癌</t>
    <rPh sb="0" eb="2">
      <t>セイソウ</t>
    </rPh>
    <rPh sb="2" eb="3">
      <t>ガン</t>
    </rPh>
    <phoneticPr fontId="10"/>
  </si>
  <si>
    <t>腎結石</t>
    <rPh sb="0" eb="1">
      <t>ジン</t>
    </rPh>
    <rPh sb="1" eb="3">
      <t>ケッセキ</t>
    </rPh>
    <phoneticPr fontId="10"/>
  </si>
  <si>
    <t>尿管結石</t>
    <rPh sb="0" eb="4">
      <t>ニョウカンケッセキ</t>
    </rPh>
    <phoneticPr fontId="10"/>
  </si>
  <si>
    <t>膀胱結石</t>
    <rPh sb="0" eb="2">
      <t>ボウコウ</t>
    </rPh>
    <rPh sb="2" eb="4">
      <t>ケッセキ</t>
    </rPh>
    <phoneticPr fontId="10"/>
  </si>
  <si>
    <t>単純性腎盂腎炎</t>
    <rPh sb="0" eb="3">
      <t>タンジュンセイ</t>
    </rPh>
    <rPh sb="3" eb="5">
      <t>ジンウ</t>
    </rPh>
    <rPh sb="5" eb="7">
      <t>ジンエン</t>
    </rPh>
    <phoneticPr fontId="10"/>
  </si>
  <si>
    <t>複雑性腎盂腎炎</t>
    <rPh sb="0" eb="3">
      <t>フクザツセイ</t>
    </rPh>
    <rPh sb="3" eb="5">
      <t>ジンウ</t>
    </rPh>
    <rPh sb="5" eb="7">
      <t>ジンエン</t>
    </rPh>
    <phoneticPr fontId="10"/>
  </si>
  <si>
    <t>単純性膀胱炎</t>
    <rPh sb="0" eb="3">
      <t>タンジュンセイ</t>
    </rPh>
    <rPh sb="3" eb="6">
      <t>ボウコウエン</t>
    </rPh>
    <phoneticPr fontId="10"/>
  </si>
  <si>
    <t>複雑性膀胱炎</t>
    <rPh sb="0" eb="3">
      <t>フクザツセイ</t>
    </rPh>
    <rPh sb="3" eb="6">
      <t>ボウコウエン</t>
    </rPh>
    <phoneticPr fontId="10"/>
  </si>
  <si>
    <t>尿道炎</t>
    <rPh sb="0" eb="3">
      <t>ニョウドウエン</t>
    </rPh>
    <phoneticPr fontId="10"/>
  </si>
  <si>
    <t>急性細菌性前立腺炎</t>
    <rPh sb="0" eb="2">
      <t>キュウセイ</t>
    </rPh>
    <rPh sb="2" eb="5">
      <t>サイキンセイ</t>
    </rPh>
    <rPh sb="5" eb="9">
      <t>ゼンリツセンエン</t>
    </rPh>
    <phoneticPr fontId="10"/>
  </si>
  <si>
    <t>急性精巣上体炎</t>
    <rPh sb="0" eb="2">
      <t>キュウセイ</t>
    </rPh>
    <rPh sb="2" eb="7">
      <t>セイソウジョウタイエン</t>
    </rPh>
    <phoneticPr fontId="10"/>
  </si>
  <si>
    <t>亀頭包皮炎</t>
    <rPh sb="0" eb="5">
      <t>キトウホウヒエン</t>
    </rPh>
    <phoneticPr fontId="10"/>
  </si>
  <si>
    <t>淋菌感染症</t>
    <rPh sb="0" eb="2">
      <t>リンキン</t>
    </rPh>
    <rPh sb="2" eb="5">
      <t>カンセンショウ</t>
    </rPh>
    <phoneticPr fontId="10"/>
  </si>
  <si>
    <t>性器クラミジア感染症</t>
    <rPh sb="0" eb="2">
      <t>セイキ</t>
    </rPh>
    <rPh sb="7" eb="10">
      <t>カンセンショウ</t>
    </rPh>
    <phoneticPr fontId="10"/>
  </si>
  <si>
    <t>過活動膀胱</t>
    <rPh sb="0" eb="1">
      <t>ス</t>
    </rPh>
    <rPh sb="1" eb="3">
      <t>カツドウ</t>
    </rPh>
    <rPh sb="3" eb="5">
      <t>ボウコウ</t>
    </rPh>
    <phoneticPr fontId="10"/>
  </si>
  <si>
    <t>腹圧性尿失禁</t>
    <rPh sb="0" eb="3">
      <t>フクアツセイ</t>
    </rPh>
    <rPh sb="3" eb="6">
      <t>ニョウシッキン</t>
    </rPh>
    <phoneticPr fontId="10"/>
  </si>
  <si>
    <t>神経因性膀胱</t>
    <rPh sb="0" eb="2">
      <t>シンケイ</t>
    </rPh>
    <rPh sb="2" eb="3">
      <t>イン</t>
    </rPh>
    <rPh sb="3" eb="6">
      <t>シンケインセイボウコウ</t>
    </rPh>
    <phoneticPr fontId="10"/>
  </si>
  <si>
    <t>慢性腎不全</t>
    <rPh sb="0" eb="2">
      <t>マンセイ</t>
    </rPh>
    <rPh sb="2" eb="5">
      <t>ジンフゼン</t>
    </rPh>
    <phoneticPr fontId="10"/>
  </si>
  <si>
    <t>急性腎不全</t>
    <rPh sb="0" eb="2">
      <t>キュウセイ</t>
    </rPh>
    <rPh sb="2" eb="5">
      <t>ジンフゼン</t>
    </rPh>
    <phoneticPr fontId="10"/>
  </si>
  <si>
    <t>間質性膀胱炎</t>
    <rPh sb="0" eb="3">
      <t>カンシツセイ</t>
    </rPh>
    <rPh sb="3" eb="6">
      <t>ボウコウエン</t>
    </rPh>
    <phoneticPr fontId="10"/>
  </si>
  <si>
    <t>尿道狭窄</t>
    <rPh sb="0" eb="4">
      <t>ニョウドウキョウサク</t>
    </rPh>
    <phoneticPr fontId="10"/>
  </si>
  <si>
    <t>性機能障害</t>
    <rPh sb="0" eb="3">
      <t>セイキノウ</t>
    </rPh>
    <rPh sb="3" eb="5">
      <t>ショウガイ</t>
    </rPh>
    <phoneticPr fontId="10"/>
  </si>
  <si>
    <t>代表的な泌尿器科検査・手技の数</t>
  </si>
  <si>
    <t>検査・手技</t>
    <rPh sb="0" eb="2">
      <t>ケンサ</t>
    </rPh>
    <rPh sb="3" eb="5">
      <t>シュギ</t>
    </rPh>
    <phoneticPr fontId="10"/>
  </si>
  <si>
    <t>超音波画像診断法（腎、前立腺、膀胱、陰嚢内容など）</t>
    <phoneticPr fontId="10"/>
  </si>
  <si>
    <t>ウロダイナミックス（尿流測定、膀胱内圧測定など）</t>
    <phoneticPr fontId="10"/>
  </si>
  <si>
    <t>前立腺生検</t>
    <rPh sb="3" eb="5">
      <t>セイケン</t>
    </rPh>
    <phoneticPr fontId="10"/>
  </si>
  <si>
    <t>X線検査（KUB、IVP、DIP、膀胱造影、尿道造影）</t>
    <phoneticPr fontId="10"/>
  </si>
  <si>
    <t>検尿（細菌学的）</t>
    <phoneticPr fontId="10"/>
  </si>
  <si>
    <t>内分泌検査（下垂体、副腎、精巣、上皮小体検査）</t>
    <phoneticPr fontId="10"/>
  </si>
  <si>
    <t>精液検査</t>
    <rPh sb="0" eb="2">
      <t>セイエキ</t>
    </rPh>
    <rPh sb="2" eb="4">
      <t>ケンサ</t>
    </rPh>
    <phoneticPr fontId="10"/>
  </si>
  <si>
    <t>ウロダイナミックス（プレッシャーフロースタディ）</t>
    <phoneticPr fontId="10"/>
  </si>
  <si>
    <t>腎生検</t>
    <phoneticPr fontId="10"/>
  </si>
  <si>
    <t>腎盂尿管鏡</t>
    <phoneticPr fontId="10"/>
  </si>
  <si>
    <t>X線検査（RP、順行性腎盂造影、血管造影、CTなど）</t>
    <phoneticPr fontId="10"/>
  </si>
  <si>
    <t>核医学画像診断法（PET、レノグラム、腎シンチ、骨シンチ、副腎シンチ、上皮小体（副甲状腺）シンチなど）</t>
    <phoneticPr fontId="10"/>
  </si>
  <si>
    <t>腎機能検査（クレアチニン・クリアランス、分腎機能検査など）</t>
    <phoneticPr fontId="10"/>
  </si>
  <si>
    <t>MRI検査</t>
    <rPh sb="3" eb="5">
      <t>ケンサ</t>
    </rPh>
    <phoneticPr fontId="10"/>
  </si>
  <si>
    <t>泌尿器科手術数</t>
  </si>
  <si>
    <t>手術件数は年度あるいは年次単位のどちらでも結構です。</t>
    <phoneticPr fontId="10"/>
  </si>
  <si>
    <t>手術</t>
    <rPh sb="0" eb="2">
      <t>シュジュツ</t>
    </rPh>
    <phoneticPr fontId="10"/>
  </si>
  <si>
    <t>按分後</t>
    <rPh sb="0" eb="3">
      <t>アンブンゴ</t>
    </rPh>
    <phoneticPr fontId="10"/>
  </si>
  <si>
    <t>一般的な手術</t>
  </si>
  <si>
    <t>① 副腎、腎、後腹膜の手術</t>
  </si>
  <si>
    <t>副腎摘除術</t>
  </si>
  <si>
    <t>うち腹腔鏡下・腹腔鏡下小切開・ロボット支援での例数</t>
    <phoneticPr fontId="10"/>
  </si>
  <si>
    <t>単純腎摘除術</t>
  </si>
  <si>
    <t>根治的腎摘除術</t>
  </si>
  <si>
    <t>腎部分切除術</t>
  </si>
  <si>
    <t>腎尿管全摘除術</t>
  </si>
  <si>
    <t>腎盂形成術</t>
  </si>
  <si>
    <t>経皮的腎瘻造設術</t>
  </si>
  <si>
    <t>後腹膜リンパ節郭清術</t>
  </si>
  <si>
    <t>② 尿管、膀胱の手術</t>
    <phoneticPr fontId="10"/>
  </si>
  <si>
    <t>経尿道的膀胱腫瘍切除術(TURBT)</t>
  </si>
  <si>
    <t>経尿道的膀胱砕石術</t>
  </si>
  <si>
    <t>経尿道的膀胱異物除去術</t>
  </si>
  <si>
    <t>膀胱瘻造設術</t>
  </si>
  <si>
    <t>膀胱部分切除術</t>
  </si>
  <si>
    <t>膀胱全摘除術</t>
  </si>
  <si>
    <t>膀胱水圧拡張術</t>
  </si>
  <si>
    <t>③ 前立腺、尿道の手術　</t>
  </si>
  <si>
    <t>経尿道的前立腺切除術（TURPおよびレーザー手術を含む）</t>
  </si>
  <si>
    <t>前立腺被膜下摘除術</t>
  </si>
  <si>
    <t>開腹前立腺全摘除術</t>
    <rPh sb="0" eb="2">
      <t>カイフク</t>
    </rPh>
    <phoneticPr fontId="10"/>
  </si>
  <si>
    <t>腹腔鏡下前立腺全摘除術</t>
    <rPh sb="0" eb="4">
      <t>フククウキョウカ</t>
    </rPh>
    <phoneticPr fontId="10"/>
  </si>
  <si>
    <t>ロボット支援前立腺全摘除術</t>
    <rPh sb="4" eb="6">
      <t>シエン</t>
    </rPh>
    <phoneticPr fontId="10"/>
  </si>
  <si>
    <t>経尿道的内尿道切開術</t>
  </si>
  <si>
    <t>尿道拡張術</t>
  </si>
  <si>
    <t>精巣固定術</t>
  </si>
  <si>
    <t>精索捻転手術</t>
  </si>
  <si>
    <t>精巣摘除術（高位精巣摘除を含む）</t>
  </si>
  <si>
    <t>陰嚢水腫根治術</t>
    <rPh sb="0" eb="2">
      <t>インノウ</t>
    </rPh>
    <rPh sb="2" eb="4">
      <t>スイシュ</t>
    </rPh>
    <rPh sb="4" eb="7">
      <t>コンチジュツ</t>
    </rPh>
    <phoneticPr fontId="10"/>
  </si>
  <si>
    <t>その他の陰嚢内容および陰茎の手術</t>
    <rPh sb="2" eb="3">
      <t>タ</t>
    </rPh>
    <rPh sb="4" eb="6">
      <t>インノウ</t>
    </rPh>
    <rPh sb="6" eb="8">
      <t>ナイヨウ</t>
    </rPh>
    <rPh sb="11" eb="13">
      <t>インケイ</t>
    </rPh>
    <rPh sb="14" eb="16">
      <t>シュジュツ</t>
    </rPh>
    <phoneticPr fontId="10"/>
  </si>
  <si>
    <t>専門的な手術※　</t>
    <rPh sb="0" eb="3">
      <t>センモンテキ</t>
    </rPh>
    <rPh sb="4" eb="6">
      <t>シュジュツ</t>
    </rPh>
    <phoneticPr fontId="10"/>
  </si>
  <si>
    <t xml:space="preserve">腎移植・透析関連の手術（開放 及び腹腔鏡手術を含む） </t>
    <phoneticPr fontId="10"/>
  </si>
  <si>
    <t>小児泌尿器関連の手術（精巣固定術を除く）　</t>
    <rPh sb="11" eb="13">
      <t>セイソウ</t>
    </rPh>
    <rPh sb="13" eb="16">
      <t>コテイジュツ</t>
    </rPh>
    <rPh sb="17" eb="18">
      <t>ノゾ</t>
    </rPh>
    <phoneticPr fontId="10"/>
  </si>
  <si>
    <t xml:space="preserve">女性泌尿器関連の手術 </t>
    <phoneticPr fontId="10"/>
  </si>
  <si>
    <t>ＥＤ、不妊関連の手術　</t>
    <phoneticPr fontId="10"/>
  </si>
  <si>
    <t xml:space="preserve">結石関連の手術 </t>
    <phoneticPr fontId="10"/>
  </si>
  <si>
    <t>神経泌尿器・臓器再建関連の手術</t>
    <phoneticPr fontId="10"/>
  </si>
  <si>
    <t>※</t>
    <phoneticPr fontId="10"/>
  </si>
  <si>
    <t>具体的な手術術式に関しては専攻医マニュアルの資料③研修修了に必要な手術要件を参照してください。</t>
    <phoneticPr fontId="10"/>
  </si>
  <si>
    <t>⑦腹腔鏡・腹腔鏡下小切開・ロボット支援関連の手術に関しては一般的な手術の中で個別に記載してもらっています。</t>
    <phoneticPr fontId="10"/>
  </si>
  <si>
    <t>尿道膀胱鏡検査</t>
    <phoneticPr fontId="10"/>
  </si>
  <si>
    <t>尿管カテーテル法</t>
    <phoneticPr fontId="10"/>
  </si>
  <si>
    <t>泌尿器科での抄読会</t>
    <rPh sb="0" eb="4">
      <t>ヒニョウキカ</t>
    </rPh>
    <rPh sb="6" eb="9">
      <t>ショウドクカイ</t>
    </rPh>
    <phoneticPr fontId="5"/>
  </si>
  <si>
    <t>プログラム参加数</t>
    <rPh sb="5" eb="8">
      <t>サンカスウ</t>
    </rPh>
    <phoneticPr fontId="5"/>
  </si>
  <si>
    <t>(3)</t>
    <phoneticPr fontId="10"/>
  </si>
  <si>
    <t>(4)</t>
    <phoneticPr fontId="10"/>
  </si>
  <si>
    <t>(5)</t>
    <phoneticPr fontId="10"/>
  </si>
  <si>
    <t>A=25、B=15、C=5として施設群に含まれるすべての施設の症例数を合計し、概数としてください。</t>
  </si>
  <si>
    <t>基幹施設と連携施設で記載したA,B,C,Dについて、</t>
  </si>
  <si>
    <t>具体的な手術術式に関しては専攻医マニュアルの資料③研修修了に必要な手術要件を参照してください。⑦腹腔鏡・腹腔鏡下小切開・ロボット支援関連の手術に関しては一般的な手術の中で個別に記載してもらっています。</t>
    <phoneticPr fontId="10"/>
  </si>
  <si>
    <t>該当シート名</t>
    <rPh sb="0" eb="2">
      <t>ガイトウ</t>
    </rPh>
    <rPh sb="5" eb="6">
      <t>メイ</t>
    </rPh>
    <phoneticPr fontId="5"/>
  </si>
  <si>
    <t>連携1</t>
    <rPh sb="0" eb="2">
      <t>レンケイ</t>
    </rPh>
    <phoneticPr fontId="5"/>
  </si>
  <si>
    <t>連携2</t>
    <rPh sb="0" eb="2">
      <t>レンケイ</t>
    </rPh>
    <phoneticPr fontId="5"/>
  </si>
  <si>
    <t>連携3</t>
    <rPh sb="0" eb="2">
      <t>レンケイ</t>
    </rPh>
    <phoneticPr fontId="5"/>
  </si>
  <si>
    <t>連携4</t>
    <rPh sb="0" eb="2">
      <t>レンケイ</t>
    </rPh>
    <phoneticPr fontId="5"/>
  </si>
  <si>
    <t>連携5</t>
    <rPh sb="0" eb="2">
      <t>レンケイ</t>
    </rPh>
    <phoneticPr fontId="5"/>
  </si>
  <si>
    <t>連携6</t>
    <rPh sb="0" eb="2">
      <t>レンケイ</t>
    </rPh>
    <phoneticPr fontId="5"/>
  </si>
  <si>
    <t>連携7</t>
    <rPh sb="0" eb="2">
      <t>レンケイ</t>
    </rPh>
    <phoneticPr fontId="5"/>
  </si>
  <si>
    <t>連携8</t>
    <rPh sb="0" eb="2">
      <t>レンケイ</t>
    </rPh>
    <phoneticPr fontId="5"/>
  </si>
  <si>
    <t>連携9</t>
    <rPh sb="0" eb="2">
      <t>レンケイ</t>
    </rPh>
    <phoneticPr fontId="5"/>
  </si>
  <si>
    <t>連携10</t>
    <rPh sb="0" eb="2">
      <t>レンケイ</t>
    </rPh>
    <phoneticPr fontId="5"/>
  </si>
  <si>
    <t>④ 陰嚢内容臓器、陰茎の手術　　</t>
    <phoneticPr fontId="10"/>
  </si>
  <si>
    <t>(6)</t>
    <phoneticPr fontId="10"/>
  </si>
  <si>
    <t>手術支援ロボットdaVinci（台）</t>
    <rPh sb="0" eb="2">
      <t>シュジュツ</t>
    </rPh>
    <rPh sb="2" eb="4">
      <t>シエン</t>
    </rPh>
    <rPh sb="16" eb="17">
      <t>ダイ</t>
    </rPh>
    <phoneticPr fontId="10"/>
  </si>
  <si>
    <t>体外衝撃波結石破砕装置（台）</t>
    <rPh sb="0" eb="5">
      <t>タイガイショウゲキハ</t>
    </rPh>
    <rPh sb="5" eb="7">
      <t>ケッセキ</t>
    </rPh>
    <rPh sb="7" eb="9">
      <t>ハサイ</t>
    </rPh>
    <rPh sb="9" eb="11">
      <t>ソウチ</t>
    </rPh>
    <rPh sb="12" eb="13">
      <t>ダイ</t>
    </rPh>
    <phoneticPr fontId="10"/>
  </si>
  <si>
    <t>ホルミウムレーザーシステム（台）</t>
    <rPh sb="14" eb="15">
      <t>ダイ</t>
    </rPh>
    <phoneticPr fontId="5"/>
  </si>
  <si>
    <t>ＰＶＰレーザーシステム（台）</t>
    <rPh sb="12" eb="13">
      <t>ダイ</t>
    </rPh>
    <phoneticPr fontId="5"/>
  </si>
  <si>
    <t>ウロダイナミックスシステム（台）</t>
    <rPh sb="14" eb="15">
      <t>ダイ</t>
    </rPh>
    <phoneticPr fontId="5"/>
  </si>
  <si>
    <t>高気圧酸素療法室（施設）</t>
    <rPh sb="9" eb="11">
      <t>シセツ</t>
    </rPh>
    <phoneticPr fontId="5"/>
  </si>
  <si>
    <t>透析専門施設（施設）</t>
    <rPh sb="0" eb="2">
      <t>トウセキ</t>
    </rPh>
    <rPh sb="2" eb="4">
      <t>センモン</t>
    </rPh>
    <rPh sb="4" eb="6">
      <t>シセツ</t>
    </rPh>
    <rPh sb="7" eb="9">
      <t>シセツ</t>
    </rPh>
    <phoneticPr fontId="10"/>
  </si>
  <si>
    <t>小児医療センター（施設）</t>
    <rPh sb="0" eb="2">
      <t>ショウニ</t>
    </rPh>
    <rPh sb="2" eb="4">
      <t>イリョウ</t>
    </rPh>
    <rPh sb="9" eb="11">
      <t>シセツ</t>
    </rPh>
    <phoneticPr fontId="10"/>
  </si>
  <si>
    <t>リプロダクションセンター（施設）</t>
    <rPh sb="13" eb="15">
      <t>シセツ</t>
    </rPh>
    <phoneticPr fontId="5"/>
  </si>
  <si>
    <t>プログラム全体の過去3年間の手術数（按分後）</t>
    <rPh sb="5" eb="7">
      <t>ゼンタイ</t>
    </rPh>
    <rPh sb="8" eb="10">
      <t>カコ</t>
    </rPh>
    <rPh sb="11" eb="13">
      <t>ネンカン</t>
    </rPh>
    <rPh sb="14" eb="17">
      <t>シュジュツスウ</t>
    </rPh>
    <rPh sb="18" eb="21">
      <t>アンブンゴ</t>
    </rPh>
    <phoneticPr fontId="5"/>
  </si>
  <si>
    <t>平均
（按分後）</t>
    <rPh sb="0" eb="2">
      <t>ヘイキン</t>
    </rPh>
    <rPh sb="4" eb="7">
      <t>アンブンゴ</t>
    </rPh>
    <phoneticPr fontId="10"/>
  </si>
  <si>
    <t>その他</t>
    <rPh sb="2" eb="3">
      <t>タ</t>
    </rPh>
    <phoneticPr fontId="5"/>
  </si>
  <si>
    <t>基幹施設の所在地（都道府県）</t>
    <rPh sb="0" eb="4">
      <t>キカンシセツ</t>
    </rPh>
    <rPh sb="5" eb="8">
      <t>ショザイチ</t>
    </rPh>
    <rPh sb="9" eb="13">
      <t>トドウフケン</t>
    </rPh>
    <phoneticPr fontId="5"/>
  </si>
  <si>
    <t>基幹施設の所在地（都市部またはその他）</t>
    <rPh sb="0" eb="4">
      <t>キカンシセツ</t>
    </rPh>
    <rPh sb="5" eb="8">
      <t>ショザイチ</t>
    </rPh>
    <rPh sb="9" eb="12">
      <t>トシブ</t>
    </rPh>
    <rPh sb="17" eb="18">
      <t>タ</t>
    </rPh>
    <phoneticPr fontId="5"/>
  </si>
  <si>
    <t>都市部</t>
    <rPh sb="0" eb="3">
      <t>トシブ</t>
    </rPh>
    <phoneticPr fontId="5"/>
  </si>
  <si>
    <t>10名</t>
    <rPh sb="2" eb="3">
      <t>メイ</t>
    </rPh>
    <phoneticPr fontId="5"/>
  </si>
  <si>
    <t>8名</t>
    <rPh sb="1" eb="2">
      <t>メイ</t>
    </rPh>
    <phoneticPr fontId="5"/>
  </si>
  <si>
    <t>7～9名</t>
    <rPh sb="3" eb="4">
      <t>メイ</t>
    </rPh>
    <phoneticPr fontId="5"/>
  </si>
  <si>
    <t>4～6名</t>
    <rPh sb="3" eb="4">
      <t>メイ</t>
    </rPh>
    <phoneticPr fontId="5"/>
  </si>
  <si>
    <t>2～3名</t>
    <rPh sb="3" eb="4">
      <t>メイ</t>
    </rPh>
    <phoneticPr fontId="5"/>
  </si>
  <si>
    <t>5～7名</t>
    <rPh sb="3" eb="4">
      <t>メイ</t>
    </rPh>
    <phoneticPr fontId="5"/>
  </si>
  <si>
    <t>3～4名</t>
    <rPh sb="3" eb="4">
      <t>メイ</t>
    </rPh>
    <phoneticPr fontId="5"/>
  </si>
  <si>
    <t>地域</t>
    <rPh sb="0" eb="2">
      <t>チイキ</t>
    </rPh>
    <phoneticPr fontId="5"/>
  </si>
  <si>
    <t>該当チェック</t>
    <rPh sb="0" eb="2">
      <t>ガイトウ</t>
    </rPh>
    <phoneticPr fontId="5"/>
  </si>
  <si>
    <t>(A) 専門研修指導医数から算出される専攻医受入上限数（自動計算）</t>
    <rPh sb="28" eb="32">
      <t>ジドウケイサン</t>
    </rPh>
    <phoneticPr fontId="5"/>
  </si>
  <si>
    <t>募集数(B)</t>
    <rPh sb="0" eb="3">
      <t>ボシュウスウ</t>
    </rPh>
    <phoneticPr fontId="5"/>
  </si>
  <si>
    <t>FAX</t>
    <phoneticPr fontId="5"/>
  </si>
  <si>
    <t>（「うち」は除く）</t>
    <rPh sb="6" eb="7">
      <t>ノゾ</t>
    </rPh>
    <phoneticPr fontId="5"/>
  </si>
  <si>
    <t>領域特有の医療施設・医療機器（自動計算）</t>
    <rPh sb="0" eb="4">
      <t>リョウイキトクユウ</t>
    </rPh>
    <rPh sb="5" eb="9">
      <t>イリョウシセツ</t>
    </rPh>
    <rPh sb="10" eb="14">
      <t>イリョウキキ</t>
    </rPh>
    <rPh sb="15" eb="19">
      <t>ジドウケイサン</t>
    </rPh>
    <phoneticPr fontId="5"/>
  </si>
  <si>
    <t>泌尿器科手術数（自動計算）</t>
    <rPh sb="8" eb="12">
      <t>ジドウケイサン</t>
    </rPh>
    <phoneticPr fontId="5"/>
  </si>
  <si>
    <t>該当する「募集数」が、「(B) プログラム全体での受入上限数」による受入上限になります。</t>
    <rPh sb="0" eb="2">
      <t>ガイトウ</t>
    </rPh>
    <rPh sb="5" eb="8">
      <t>ボシュウスウ</t>
    </rPh>
    <rPh sb="34" eb="38">
      <t>ウケイレジョウゲン</t>
    </rPh>
    <phoneticPr fontId="5"/>
  </si>
  <si>
    <t>(a)  プログラム全体の手術数と基幹施設の所在地</t>
    <rPh sb="10" eb="12">
      <t>ゼンタイ</t>
    </rPh>
    <rPh sb="13" eb="16">
      <t>シュジュツスウ</t>
    </rPh>
    <rPh sb="17" eb="21">
      <t>キカンシセツ</t>
    </rPh>
    <rPh sb="22" eb="25">
      <t>ショザイチ</t>
    </rPh>
    <phoneticPr fontId="5"/>
  </si>
  <si>
    <t>(b)  (a)から算出される受入上限数</t>
    <rPh sb="10" eb="12">
      <t>サンシュツ</t>
    </rPh>
    <rPh sb="15" eb="20">
      <t>ウケイレジョウゲンスウ</t>
    </rPh>
    <phoneticPr fontId="5"/>
  </si>
  <si>
    <t>(1)</t>
    <phoneticPr fontId="5"/>
  </si>
  <si>
    <t>専門医数および専攻医数（自動計算）</t>
    <rPh sb="0" eb="4">
      <t>センモンイスウ</t>
    </rPh>
    <rPh sb="7" eb="11">
      <t>センコウイスウ</t>
    </rPh>
    <rPh sb="12" eb="16">
      <t>ジドウケイサン</t>
    </rPh>
    <phoneticPr fontId="5"/>
  </si>
  <si>
    <t>1</t>
    <phoneticPr fontId="5"/>
  </si>
  <si>
    <t>2</t>
    <phoneticPr fontId="5"/>
  </si>
  <si>
    <t>うち泌尿器科学会指導医（人）
（半角数字のみ）</t>
    <rPh sb="2" eb="8">
      <t>ヒニョウキカガッカイ</t>
    </rPh>
    <rPh sb="8" eb="11">
      <t>シドウイ</t>
    </rPh>
    <rPh sb="12" eb="13">
      <t>ニン</t>
    </rPh>
    <rPh sb="16" eb="18">
      <t>ハンカク</t>
    </rPh>
    <rPh sb="18" eb="20">
      <t>スウジ</t>
    </rPh>
    <phoneticPr fontId="10"/>
  </si>
  <si>
    <t>がん治療認定医（人）
（半角数字のみ）</t>
    <rPh sb="2" eb="4">
      <t>チリョウ</t>
    </rPh>
    <rPh sb="4" eb="6">
      <t>ニンテイ</t>
    </rPh>
    <rPh sb="6" eb="7">
      <t>センモンイ</t>
    </rPh>
    <rPh sb="8" eb="9">
      <t>ニン</t>
    </rPh>
    <rPh sb="12" eb="16">
      <t>ハンカクスウジ</t>
    </rPh>
    <phoneticPr fontId="10"/>
  </si>
  <si>
    <t>腹腔鏡技術認定医（人）
（半角数字のみ）</t>
    <rPh sb="0" eb="3">
      <t>フククウキョウ</t>
    </rPh>
    <rPh sb="3" eb="5">
      <t>ギジュツ</t>
    </rPh>
    <rPh sb="5" eb="8">
      <t>ニンテイイ</t>
    </rPh>
    <rPh sb="13" eb="17">
      <t>ハンカクスウジ</t>
    </rPh>
    <phoneticPr fontId="10"/>
  </si>
  <si>
    <t>生殖医療専門医（人）
（半角数字のみ）</t>
    <rPh sb="0" eb="4">
      <t>セイショクイリョウ</t>
    </rPh>
    <rPh sb="4" eb="7">
      <t>センモンイ</t>
    </rPh>
    <rPh sb="12" eb="14">
      <t>ハンカク</t>
    </rPh>
    <rPh sb="14" eb="16">
      <t>スウジ</t>
    </rPh>
    <phoneticPr fontId="10"/>
  </si>
  <si>
    <t>透析専門医（人）
（半角数字のみ）</t>
    <rPh sb="0" eb="2">
      <t>トウセキ</t>
    </rPh>
    <rPh sb="2" eb="5">
      <t>センモンイ</t>
    </rPh>
    <rPh sb="10" eb="14">
      <t>ハンカクスウジ</t>
    </rPh>
    <phoneticPr fontId="10"/>
  </si>
  <si>
    <t>腎臓専門医（人）
（半角数字のみ）</t>
    <rPh sb="0" eb="2">
      <t>ジンゾウ</t>
    </rPh>
    <rPh sb="2" eb="5">
      <t>センモンイ</t>
    </rPh>
    <rPh sb="10" eb="12">
      <t>ハンカク</t>
    </rPh>
    <rPh sb="12" eb="14">
      <t>スウジ</t>
    </rPh>
    <phoneticPr fontId="10"/>
  </si>
  <si>
    <t>感染症専門医（人）
（半角数字のみ）</t>
    <rPh sb="0" eb="3">
      <t>カンセンショウ</t>
    </rPh>
    <rPh sb="3" eb="6">
      <t>センモンイ</t>
    </rPh>
    <rPh sb="11" eb="13">
      <t>ハンカク</t>
    </rPh>
    <rPh sb="13" eb="15">
      <t>スウジ</t>
    </rPh>
    <phoneticPr fontId="10"/>
  </si>
  <si>
    <t>人数（人）
（半角数字のみ）</t>
    <rPh sb="0" eb="2">
      <t>ニンズウ</t>
    </rPh>
    <rPh sb="7" eb="9">
      <t>ハンカク</t>
    </rPh>
    <rPh sb="9" eb="11">
      <t>スウジ</t>
    </rPh>
    <phoneticPr fontId="10"/>
  </si>
  <si>
    <t>病院全体での病床数（床）
（半角数字のみ）</t>
    <rPh sb="0" eb="4">
      <t>ビョウインゼンタイ</t>
    </rPh>
    <rPh sb="6" eb="9">
      <t>ビョウショウスウ</t>
    </rPh>
    <rPh sb="10" eb="11">
      <t>ユカ</t>
    </rPh>
    <rPh sb="14" eb="16">
      <t>ハンカク</t>
    </rPh>
    <rPh sb="16" eb="18">
      <t>スウジ</t>
    </rPh>
    <phoneticPr fontId="10"/>
  </si>
  <si>
    <t>泌尿器科外来患者数（1か月あたりの概数）（人）
（半角数字のみ）</t>
    <rPh sb="0" eb="4">
      <t>ヒニョウキカ</t>
    </rPh>
    <rPh sb="4" eb="6">
      <t>ガイライ</t>
    </rPh>
    <rPh sb="6" eb="9">
      <t>カンジャスウ</t>
    </rPh>
    <rPh sb="21" eb="22">
      <t>ニン</t>
    </rPh>
    <rPh sb="25" eb="29">
      <t>ハンカクスウジ</t>
    </rPh>
    <phoneticPr fontId="10"/>
  </si>
  <si>
    <t>泌尿器科手術件数（1か月あたりの概数）（人）
（半角数字のみ）</t>
    <rPh sb="0" eb="8">
      <t>ヒニョウキカシュジュツケンスウ</t>
    </rPh>
    <rPh sb="20" eb="21">
      <t>ニン</t>
    </rPh>
    <rPh sb="24" eb="26">
      <t>ハンカク</t>
    </rPh>
    <rPh sb="26" eb="28">
      <t>スウジ</t>
    </rPh>
    <phoneticPr fontId="10"/>
  </si>
  <si>
    <t>今年度の専攻医の指導実績（人）
（半角数字のみ）</t>
    <rPh sb="0" eb="3">
      <t>コンネンド</t>
    </rPh>
    <rPh sb="4" eb="7">
      <t>センコウイ</t>
    </rPh>
    <rPh sb="8" eb="12">
      <t>シドウジッセキ</t>
    </rPh>
    <rPh sb="13" eb="14">
      <t>ニン</t>
    </rPh>
    <rPh sb="17" eb="19">
      <t>ハンカク</t>
    </rPh>
    <rPh sb="19" eb="21">
      <t>スウジ</t>
    </rPh>
    <phoneticPr fontId="10"/>
  </si>
  <si>
    <t>今年度の専門研修指導医の数（人）
（半角数字のみ）
（泌尿器科学会指導医は自動的に専門研修指導医の基準を満たします）</t>
    <rPh sb="0" eb="3">
      <t>コンネンド</t>
    </rPh>
    <rPh sb="4" eb="11">
      <t>センモンケンシュウシドウイ</t>
    </rPh>
    <rPh sb="12" eb="13">
      <t>カズ</t>
    </rPh>
    <rPh sb="14" eb="15">
      <t>ニン</t>
    </rPh>
    <rPh sb="18" eb="22">
      <t>ハンカクスウジ</t>
    </rPh>
    <rPh sb="27" eb="31">
      <t>ヒニョウキカ</t>
    </rPh>
    <rPh sb="31" eb="33">
      <t>ガッカイ</t>
    </rPh>
    <rPh sb="33" eb="36">
      <t>シドウイ</t>
    </rPh>
    <rPh sb="37" eb="40">
      <t>ジドウテキ</t>
    </rPh>
    <rPh sb="41" eb="48">
      <t>センモンケンシュウシドウイ</t>
    </rPh>
    <rPh sb="49" eb="51">
      <t>キジュン</t>
    </rPh>
    <rPh sb="52" eb="53">
      <t>ミ</t>
    </rPh>
    <phoneticPr fontId="10"/>
  </si>
  <si>
    <t>次年度の専攻医受け入れ可能人数（人）
（半角数字のみ）
（専門研修指導医1名につき2名までの専攻医受け入れが可能です）</t>
    <rPh sb="0" eb="3">
      <t>ジネンド</t>
    </rPh>
    <rPh sb="4" eb="7">
      <t>センコウイ</t>
    </rPh>
    <rPh sb="7" eb="8">
      <t>ウ</t>
    </rPh>
    <rPh sb="9" eb="10">
      <t>イ</t>
    </rPh>
    <rPh sb="11" eb="15">
      <t>カノウニンズウ</t>
    </rPh>
    <rPh sb="16" eb="17">
      <t>ニン</t>
    </rPh>
    <rPh sb="20" eb="24">
      <t>ハンカクスウジ</t>
    </rPh>
    <rPh sb="29" eb="36">
      <t>センモンケンシュウシドウイ</t>
    </rPh>
    <rPh sb="37" eb="38">
      <t>メイ</t>
    </rPh>
    <rPh sb="42" eb="43">
      <t>メイ</t>
    </rPh>
    <rPh sb="46" eb="49">
      <t>センコウイ</t>
    </rPh>
    <rPh sb="49" eb="50">
      <t>ウ</t>
    </rPh>
    <rPh sb="51" eb="52">
      <t>イ</t>
    </rPh>
    <rPh sb="54" eb="56">
      <t>カノウ</t>
    </rPh>
    <phoneticPr fontId="10"/>
  </si>
  <si>
    <t>年度別および平均（半角数字のみ）</t>
    <rPh sb="0" eb="3">
      <t>ネンドベツ</t>
    </rPh>
    <rPh sb="6" eb="8">
      <t>ヘイキン</t>
    </rPh>
    <rPh sb="9" eb="13">
      <t>ハンカクスウジ</t>
    </rPh>
    <phoneticPr fontId="5"/>
  </si>
  <si>
    <t>人数（人）
（半角数字のみ）</t>
    <rPh sb="0" eb="2">
      <t>ニンズウ</t>
    </rPh>
    <rPh sb="3" eb="4">
      <t>ニン</t>
    </rPh>
    <rPh sb="7" eb="11">
      <t>ハンカクスウジ</t>
    </rPh>
    <phoneticPr fontId="5"/>
  </si>
  <si>
    <t>学術活動</t>
    <rPh sb="0" eb="4">
      <t>ガクジュツカツドウ</t>
    </rPh>
    <phoneticPr fontId="5"/>
  </si>
  <si>
    <t>(7)</t>
    <phoneticPr fontId="10"/>
  </si>
  <si>
    <t>学会発表</t>
    <rPh sb="0" eb="2">
      <t>ガッカイ</t>
    </rPh>
    <rPh sb="2" eb="4">
      <t>ハッピョウ</t>
    </rPh>
    <phoneticPr fontId="5"/>
  </si>
  <si>
    <t>論文発表</t>
    <rPh sb="0" eb="2">
      <t>ロンブン</t>
    </rPh>
    <rPh sb="2" eb="4">
      <t>ハッピョウ</t>
    </rPh>
    <phoneticPr fontId="5"/>
  </si>
  <si>
    <t>内容</t>
    <rPh sb="0" eb="2">
      <t>ナイヨウ</t>
    </rPh>
    <phoneticPr fontId="5"/>
  </si>
  <si>
    <t>次年度の専門研修指導医の数（人）
（半角数字のみ）
（泌尿器科学会指導医は自動的に専門研修指導医の基準を満たします）</t>
    <rPh sb="0" eb="3">
      <t>ジネンド</t>
    </rPh>
    <rPh sb="4" eb="6">
      <t>センモン</t>
    </rPh>
    <rPh sb="6" eb="8">
      <t>ケンシュウ</t>
    </rPh>
    <rPh sb="8" eb="11">
      <t>シドウイ</t>
    </rPh>
    <rPh sb="12" eb="13">
      <t>カズ</t>
    </rPh>
    <rPh sb="14" eb="15">
      <t>ニン</t>
    </rPh>
    <rPh sb="18" eb="22">
      <t>ハンカクスウジ</t>
    </rPh>
    <phoneticPr fontId="5"/>
  </si>
  <si>
    <t>1年あたりの症例数の概数を記入して下さい。</t>
    <rPh sb="1" eb="2">
      <t>ネン</t>
    </rPh>
    <rPh sb="6" eb="8">
      <t>ショウレイ</t>
    </rPh>
    <rPh sb="8" eb="9">
      <t>シッカンスウ</t>
    </rPh>
    <rPh sb="10" eb="12">
      <t>ガイスウ</t>
    </rPh>
    <rPh sb="13" eb="15">
      <t>キニュウ</t>
    </rPh>
    <rPh sb="17" eb="18">
      <t>クダ</t>
    </rPh>
    <phoneticPr fontId="2"/>
  </si>
  <si>
    <t>今年度の専攻医の指導実績（人）</t>
    <rPh sb="13" eb="14">
      <t>ニン</t>
    </rPh>
    <phoneticPr fontId="5"/>
  </si>
  <si>
    <t>常勤の専門医数（人）</t>
    <rPh sb="0" eb="2">
      <t>ジョウキン</t>
    </rPh>
    <rPh sb="3" eb="7">
      <t>センモンイスウ</t>
    </rPh>
    <rPh sb="8" eb="9">
      <t>ニン</t>
    </rPh>
    <phoneticPr fontId="5"/>
  </si>
  <si>
    <t>今年度の専門研修指導医数（人）</t>
    <rPh sb="0" eb="3">
      <t>コンネンド</t>
    </rPh>
    <rPh sb="4" eb="11">
      <t>センモンケンシュウシドウイ</t>
    </rPh>
    <rPh sb="11" eb="12">
      <t>カズ</t>
    </rPh>
    <rPh sb="13" eb="14">
      <t>ニン</t>
    </rPh>
    <phoneticPr fontId="10"/>
  </si>
  <si>
    <t>郡市</t>
    <phoneticPr fontId="5"/>
  </si>
  <si>
    <t>区町村</t>
    <phoneticPr fontId="5"/>
  </si>
  <si>
    <t>基幹施設の所在地（郡市）</t>
    <rPh sb="0" eb="4">
      <t>キカンシセツ</t>
    </rPh>
    <rPh sb="5" eb="8">
      <t>ショザイチ</t>
    </rPh>
    <rPh sb="9" eb="10">
      <t>グン</t>
    </rPh>
    <rPh sb="10" eb="11">
      <t>シ</t>
    </rPh>
    <phoneticPr fontId="5"/>
  </si>
  <si>
    <r>
      <t xml:space="preserve">平均
</t>
    </r>
    <r>
      <rPr>
        <sz val="8"/>
        <rFont val="ＭＳ Ｐゴシック"/>
        <family val="3"/>
        <charset val="128"/>
        <scheme val="minor"/>
      </rPr>
      <t>（自動計算）</t>
    </r>
    <rPh sb="0" eb="2">
      <t>ヘイキン</t>
    </rPh>
    <rPh sb="4" eb="8">
      <t>ジドウケイサン</t>
    </rPh>
    <phoneticPr fontId="10"/>
  </si>
  <si>
    <t>3-1  修得すべき知識・技能・態度など</t>
    <phoneticPr fontId="5"/>
  </si>
  <si>
    <t>3-2  各種カンファレンスなどによる知識・技能の習得</t>
    <phoneticPr fontId="5"/>
  </si>
  <si>
    <t>3-3  学問的姿勢</t>
    <phoneticPr fontId="5"/>
  </si>
  <si>
    <t>3-4  医師に必要なコアコンピテンシー、倫理性、社会性</t>
    <phoneticPr fontId="5"/>
  </si>
  <si>
    <t>4-1  年次毎の研修計画</t>
    <phoneticPr fontId="5"/>
  </si>
  <si>
    <t>4-2  研修施設群と研修プログラム</t>
    <phoneticPr fontId="5"/>
  </si>
  <si>
    <t>4-3  地域医療について</t>
    <phoneticPr fontId="5"/>
  </si>
  <si>
    <t>7-1  専門研修プログラム管理委員会の業務</t>
    <phoneticPr fontId="5"/>
  </si>
  <si>
    <t>7-2  専攻医の就業環境</t>
    <phoneticPr fontId="5"/>
  </si>
  <si>
    <t>7-3  専門研修プログラムの改善</t>
    <phoneticPr fontId="5"/>
  </si>
  <si>
    <t>7-4  専攻医の採用と修了</t>
    <phoneticPr fontId="5"/>
  </si>
  <si>
    <t>7-5  研修の休止・中断、プログラム移動、プログラム外研修の条件</t>
    <phoneticPr fontId="5"/>
  </si>
  <si>
    <t>7-6  研修に対するサイトビジット（訪問調査）</t>
    <phoneticPr fontId="5"/>
  </si>
  <si>
    <t>医師名（名）</t>
    <rPh sb="0" eb="3">
      <t>イシメイ</t>
    </rPh>
    <rPh sb="4" eb="5">
      <t>メイ</t>
    </rPh>
    <phoneticPr fontId="5"/>
  </si>
  <si>
    <t>(10)  医師名（姓）</t>
    <rPh sb="6" eb="9">
      <t>イシメイ</t>
    </rPh>
    <rPh sb="10" eb="11">
      <t>セイ</t>
    </rPh>
    <phoneticPr fontId="5"/>
  </si>
  <si>
    <t>(9)   医師名（姓）</t>
    <rPh sb="6" eb="9">
      <t>イシメイ</t>
    </rPh>
    <rPh sb="10" eb="11">
      <t>セイ</t>
    </rPh>
    <phoneticPr fontId="5"/>
  </si>
  <si>
    <t>(1) 　医師名（姓）</t>
    <rPh sb="5" eb="8">
      <t>イシメイ</t>
    </rPh>
    <rPh sb="9" eb="10">
      <t>セイ</t>
    </rPh>
    <phoneticPr fontId="5"/>
  </si>
  <si>
    <t>(2) 　医師名（姓）</t>
    <rPh sb="5" eb="8">
      <t>イシメイ</t>
    </rPh>
    <rPh sb="9" eb="10">
      <t>セイ</t>
    </rPh>
    <phoneticPr fontId="5"/>
  </si>
  <si>
    <t>(3) 　医師名（姓）</t>
    <rPh sb="5" eb="8">
      <t>イシメイ</t>
    </rPh>
    <rPh sb="9" eb="10">
      <t>セイ</t>
    </rPh>
    <phoneticPr fontId="5"/>
  </si>
  <si>
    <t>(4) 　医師名（姓）</t>
    <rPh sb="5" eb="8">
      <t>イシメイ</t>
    </rPh>
    <rPh sb="9" eb="10">
      <t>セイ</t>
    </rPh>
    <phoneticPr fontId="5"/>
  </si>
  <si>
    <t>(5) 　医師名（姓）</t>
    <rPh sb="5" eb="8">
      <t>イシメイ</t>
    </rPh>
    <rPh sb="9" eb="10">
      <t>セイ</t>
    </rPh>
    <phoneticPr fontId="5"/>
  </si>
  <si>
    <t>(6) 　医師名（姓）</t>
    <rPh sb="5" eb="8">
      <t>イシメイ</t>
    </rPh>
    <rPh sb="9" eb="10">
      <t>セイ</t>
    </rPh>
    <phoneticPr fontId="5"/>
  </si>
  <si>
    <t>(7) 　医師名（姓）</t>
    <rPh sb="5" eb="8">
      <t>イシメイ</t>
    </rPh>
    <rPh sb="9" eb="10">
      <t>セイ</t>
    </rPh>
    <phoneticPr fontId="5"/>
  </si>
  <si>
    <t>(8) 　医師名（姓）</t>
    <rPh sb="5" eb="8">
      <t>イシメイ</t>
    </rPh>
    <rPh sb="9" eb="10">
      <t>セイ</t>
    </rPh>
    <phoneticPr fontId="5"/>
  </si>
  <si>
    <t>郡市</t>
  </si>
  <si>
    <t>区町村</t>
  </si>
  <si>
    <t>施設区分</t>
    <rPh sb="0" eb="2">
      <t>シセツ</t>
    </rPh>
    <rPh sb="2" eb="4">
      <t>クブン</t>
    </rPh>
    <phoneticPr fontId="5"/>
  </si>
  <si>
    <t>医師少数区域</t>
    <rPh sb="0" eb="4">
      <t>イシショウスウ</t>
    </rPh>
    <rPh sb="4" eb="6">
      <t>クイキ</t>
    </rPh>
    <phoneticPr fontId="5"/>
  </si>
  <si>
    <t>5. 専攻医募集定員計算シート</t>
    <rPh sb="3" eb="6">
      <t>センコウイ</t>
    </rPh>
    <rPh sb="6" eb="8">
      <t>ボシュウ</t>
    </rPh>
    <rPh sb="8" eb="10">
      <t>テイイン</t>
    </rPh>
    <rPh sb="10" eb="12">
      <t>ケイサン</t>
    </rPh>
    <phoneticPr fontId="5"/>
  </si>
  <si>
    <t>都市部…札幌市、東京都、横浜市、名古屋市、京都市、大阪市、神戸市、福岡市</t>
    <rPh sb="0" eb="3">
      <t>トシブ</t>
    </rPh>
    <rPh sb="4" eb="7">
      <t>サッポロシ</t>
    </rPh>
    <rPh sb="8" eb="11">
      <t>トウキョウト</t>
    </rPh>
    <rPh sb="12" eb="15">
      <t>ヨコハマシ</t>
    </rPh>
    <rPh sb="16" eb="20">
      <t>ナゴヤシ</t>
    </rPh>
    <rPh sb="21" eb="24">
      <t>キョウトシ</t>
    </rPh>
    <rPh sb="25" eb="28">
      <t>オオサカシ</t>
    </rPh>
    <rPh sb="29" eb="32">
      <t>コウベシ</t>
    </rPh>
    <rPh sb="33" eb="36">
      <t>フクオカシ</t>
    </rPh>
    <phoneticPr fontId="5"/>
  </si>
  <si>
    <t>その他…上記以外</t>
  </si>
  <si>
    <t>希望数　（人）（半角数字のみ）</t>
    <rPh sb="0" eb="3">
      <t>キボウスウ</t>
    </rPh>
    <rPh sb="5" eb="6">
      <t>ニン</t>
    </rPh>
    <rPh sb="8" eb="12">
      <t>ハンカクスウジ</t>
    </rPh>
    <phoneticPr fontId="11"/>
  </si>
  <si>
    <t>連携施設ごとにご記入ください</t>
    <rPh sb="0" eb="4">
      <t>レンケイシセツ</t>
    </rPh>
    <rPh sb="8" eb="10">
      <t>キニュウ</t>
    </rPh>
    <phoneticPr fontId="5"/>
  </si>
  <si>
    <t>施設名</t>
    <rPh sb="0" eb="3">
      <t>シセツメイ</t>
    </rPh>
    <phoneticPr fontId="5"/>
  </si>
  <si>
    <t>所在地</t>
    <rPh sb="0" eb="3">
      <t>ショザイチ</t>
    </rPh>
    <phoneticPr fontId="5"/>
  </si>
  <si>
    <t>施設責任者</t>
    <rPh sb="0" eb="2">
      <t>シセツ</t>
    </rPh>
    <rPh sb="2" eb="5">
      <t>セキニンシャ</t>
    </rPh>
    <phoneticPr fontId="5"/>
  </si>
  <si>
    <t>Subspeciality関連の専門医数</t>
    <rPh sb="13" eb="15">
      <t>カンレン</t>
    </rPh>
    <rPh sb="16" eb="20">
      <t>センモンイスウ</t>
    </rPh>
    <phoneticPr fontId="2"/>
  </si>
  <si>
    <t>その他（専門医名入力）</t>
    <rPh sb="2" eb="3">
      <t>タ</t>
    </rPh>
    <rPh sb="4" eb="8">
      <t>センモンイメイ</t>
    </rPh>
    <rPh sb="8" eb="10">
      <t>ニュウリョク</t>
    </rPh>
    <phoneticPr fontId="10"/>
  </si>
  <si>
    <t>(8)</t>
    <phoneticPr fontId="10"/>
  </si>
  <si>
    <t>保有する医療施設・医療機器</t>
    <rPh sb="0" eb="2">
      <t>ホユウ</t>
    </rPh>
    <rPh sb="4" eb="6">
      <t>イリョウ</t>
    </rPh>
    <rPh sb="6" eb="8">
      <t>シセツ</t>
    </rPh>
    <rPh sb="9" eb="13">
      <t>イリョウキキ</t>
    </rPh>
    <phoneticPr fontId="2"/>
  </si>
  <si>
    <t>(2)</t>
    <phoneticPr fontId="5"/>
  </si>
  <si>
    <t>施設の概要</t>
    <rPh sb="0" eb="2">
      <t>シセツ</t>
    </rPh>
    <rPh sb="3" eb="5">
      <t>ガイヨウ</t>
    </rPh>
    <phoneticPr fontId="5"/>
  </si>
  <si>
    <t>基幹施設　概要と診療実績</t>
    <rPh sb="0" eb="4">
      <t>キカンシセツ</t>
    </rPh>
    <rPh sb="5" eb="7">
      <t>ガイヨウ</t>
    </rPh>
    <rPh sb="8" eb="12">
      <t>シンリョウジッセキ</t>
    </rPh>
    <phoneticPr fontId="5"/>
  </si>
  <si>
    <t>(2)</t>
    <phoneticPr fontId="10"/>
  </si>
  <si>
    <t>(5)</t>
    <phoneticPr fontId="5"/>
  </si>
  <si>
    <t>泌尿器科指導責任者名</t>
    <rPh sb="0" eb="4">
      <t>ヒニョウキカ</t>
    </rPh>
    <rPh sb="4" eb="9">
      <t>シドウセキニンシャ</t>
    </rPh>
    <rPh sb="9" eb="10">
      <t>メイ</t>
    </rPh>
    <phoneticPr fontId="10"/>
  </si>
  <si>
    <t>うち泌尿器科学会および機構専門医（人）
（半角数字のみ）</t>
    <rPh sb="2" eb="8">
      <t>ヒニョウキカガッカイ</t>
    </rPh>
    <rPh sb="11" eb="13">
      <t>キコウ</t>
    </rPh>
    <rPh sb="13" eb="16">
      <t>センモンイ</t>
    </rPh>
    <rPh sb="17" eb="18">
      <t>ニン</t>
    </rPh>
    <rPh sb="21" eb="23">
      <t>ハンカク</t>
    </rPh>
    <rPh sb="23" eb="25">
      <t>スウジ</t>
    </rPh>
    <phoneticPr fontId="10"/>
  </si>
  <si>
    <t>按分については、連携する各プログラムに確認のうえ決定してください。</t>
    <rPh sb="0" eb="2">
      <t>アンブン</t>
    </rPh>
    <rPh sb="8" eb="10">
      <t>レンケイ</t>
    </rPh>
    <rPh sb="12" eb="13">
      <t>カク</t>
    </rPh>
    <rPh sb="19" eb="21">
      <t>カクニン</t>
    </rPh>
    <rPh sb="24" eb="26">
      <t>ケッテイ</t>
    </rPh>
    <phoneticPr fontId="5"/>
  </si>
  <si>
    <t>按分は最低10%、5%刻みとしてください。</t>
    <rPh sb="0" eb="2">
      <t>アンブン</t>
    </rPh>
    <rPh sb="3" eb="5">
      <t>サイテイ</t>
    </rPh>
    <rPh sb="11" eb="12">
      <t>キザ</t>
    </rPh>
    <phoneticPr fontId="5"/>
  </si>
  <si>
    <t>本プログラムおよび本プログラム以外の合計が100%になる必要があります。</t>
    <phoneticPr fontId="5"/>
  </si>
  <si>
    <r>
      <t xml:space="preserve">症例配分割合合計（自動計算）
</t>
    </r>
    <r>
      <rPr>
        <sz val="10"/>
        <rFont val="ＭＳ Ｐゴシック"/>
        <family val="3"/>
        <charset val="128"/>
        <scheme val="minor"/>
      </rPr>
      <t>※100%になる必要があります</t>
    </r>
    <rPh sb="0" eb="2">
      <t>ショウレイ</t>
    </rPh>
    <rPh sb="2" eb="4">
      <t>ハイブン</t>
    </rPh>
    <rPh sb="4" eb="6">
      <t>ワリアイ</t>
    </rPh>
    <rPh sb="6" eb="8">
      <t>ゴウケイ</t>
    </rPh>
    <rPh sb="9" eb="13">
      <t>ジドウケイサン</t>
    </rPh>
    <rPh sb="23" eb="25">
      <t>ヒツヨウ</t>
    </rPh>
    <phoneticPr fontId="10"/>
  </si>
  <si>
    <t>年別および平均（半角数字のみ）</t>
    <rPh sb="0" eb="1">
      <t>トシ</t>
    </rPh>
    <rPh sb="1" eb="2">
      <t>ベツ</t>
    </rPh>
    <rPh sb="5" eb="7">
      <t>ヘイキン</t>
    </rPh>
    <rPh sb="8" eb="12">
      <t>ハンカクスウジ</t>
    </rPh>
    <phoneticPr fontId="5"/>
  </si>
  <si>
    <t>症例数</t>
    <rPh sb="0" eb="2">
      <t>ショウレイ</t>
    </rPh>
    <rPh sb="2" eb="3">
      <t>スウ</t>
    </rPh>
    <phoneticPr fontId="10"/>
  </si>
  <si>
    <t>症例数</t>
    <rPh sb="0" eb="3">
      <t>ショウレイスウ</t>
    </rPh>
    <phoneticPr fontId="10"/>
  </si>
  <si>
    <t>手術支援ロボットdaVinci（台）
（半角数字のみ）（無の場合「0」と入力）</t>
    <rPh sb="0" eb="2">
      <t>シュジュツ</t>
    </rPh>
    <rPh sb="2" eb="4">
      <t>シエン</t>
    </rPh>
    <rPh sb="16" eb="17">
      <t>ダイ</t>
    </rPh>
    <rPh sb="20" eb="24">
      <t>ハンカクスウジ</t>
    </rPh>
    <rPh sb="28" eb="29">
      <t>ナシ</t>
    </rPh>
    <rPh sb="30" eb="32">
      <t>バアイ</t>
    </rPh>
    <rPh sb="36" eb="38">
      <t>ニュウリョク</t>
    </rPh>
    <phoneticPr fontId="10"/>
  </si>
  <si>
    <t>体外衝撃波結石破砕装置（台）
（半角数字のみ）（無の場合「0」と入力）</t>
    <rPh sb="0" eb="5">
      <t>タイガイショウゲキハ</t>
    </rPh>
    <rPh sb="5" eb="7">
      <t>ケッセキ</t>
    </rPh>
    <rPh sb="7" eb="9">
      <t>ハサイ</t>
    </rPh>
    <rPh sb="9" eb="11">
      <t>ソウチ</t>
    </rPh>
    <rPh sb="16" eb="18">
      <t>ハンカク</t>
    </rPh>
    <rPh sb="18" eb="20">
      <t>スウジ</t>
    </rPh>
    <phoneticPr fontId="10"/>
  </si>
  <si>
    <t>ホルミウムレーザーシステム（台）
（半角数字のみ）（無の場合「0」と入力）</t>
    <rPh sb="18" eb="20">
      <t>ハンカク</t>
    </rPh>
    <rPh sb="20" eb="22">
      <t>スウジ</t>
    </rPh>
    <phoneticPr fontId="5"/>
  </si>
  <si>
    <t>ＰＶＰレーザーシステム（台）
（半角数字のみ）（無の場合「0」と入力）</t>
    <rPh sb="16" eb="18">
      <t>ハンカク</t>
    </rPh>
    <rPh sb="18" eb="20">
      <t>スウジ</t>
    </rPh>
    <phoneticPr fontId="5"/>
  </si>
  <si>
    <t>ウロダイナミックスシステム（台）
（半角数字のみ）（無の場合「0」と入力）</t>
    <rPh sb="18" eb="20">
      <t>ハンカク</t>
    </rPh>
    <rPh sb="20" eb="22">
      <t>スウジ</t>
    </rPh>
    <phoneticPr fontId="5"/>
  </si>
  <si>
    <t>手術支援ロボットdaVinci（台）
（半角数字のみ）（無の場合「0」と入力）</t>
    <rPh sb="0" eb="2">
      <t>シュジュツ</t>
    </rPh>
    <rPh sb="2" eb="4">
      <t>シエン</t>
    </rPh>
    <rPh sb="16" eb="17">
      <t>ダイ</t>
    </rPh>
    <rPh sb="20" eb="24">
      <t>ハンカクスウジ</t>
    </rPh>
    <phoneticPr fontId="10"/>
  </si>
  <si>
    <t>専門研修プログラムの施設種別</t>
    <rPh sb="0" eb="4">
      <t>センモンケンシュウ</t>
    </rPh>
    <rPh sb="10" eb="12">
      <t>シセツ</t>
    </rPh>
    <rPh sb="12" eb="14">
      <t>シュベツ</t>
    </rPh>
    <phoneticPr fontId="10"/>
  </si>
  <si>
    <t>(B) 診療実績から算出される専攻医受入上限数（自動計算）</t>
    <rPh sb="4" eb="8">
      <t>シンリョウジッセキ</t>
    </rPh>
    <rPh sb="10" eb="12">
      <t>サンシュツ</t>
    </rPh>
    <rPh sb="15" eb="18">
      <t>センコウイ</t>
    </rPh>
    <rPh sb="18" eb="23">
      <t>ウケイレジョウゲンスウ</t>
    </rPh>
    <rPh sb="24" eb="28">
      <t>ジドウケイサン</t>
    </rPh>
    <phoneticPr fontId="5"/>
  </si>
  <si>
    <t>(1) プログラム全体の指導医数（按分後）</t>
    <rPh sb="9" eb="11">
      <t>ゼンタイ</t>
    </rPh>
    <rPh sb="12" eb="14">
      <t>シドウ</t>
    </rPh>
    <rPh sb="14" eb="16">
      <t>イスウ</t>
    </rPh>
    <rPh sb="17" eb="20">
      <t>アンブンゴ</t>
    </rPh>
    <phoneticPr fontId="11"/>
  </si>
  <si>
    <t>(2) プログラム全体の専攻医受入可能数</t>
    <rPh sb="9" eb="11">
      <t>ゼンタイ</t>
    </rPh>
    <rPh sb="12" eb="15">
      <t>センコウイ</t>
    </rPh>
    <rPh sb="15" eb="17">
      <t>ウケイレ</t>
    </rPh>
    <rPh sb="17" eb="20">
      <t>カノウスウ</t>
    </rPh>
    <phoneticPr fontId="5"/>
  </si>
  <si>
    <t>(3) プログラム全体の年間の専攻医募受入上限数 (A)</t>
    <rPh sb="9" eb="11">
      <t>ゼンタイ</t>
    </rPh>
    <rPh sb="12" eb="14">
      <t>ネンカン</t>
    </rPh>
    <rPh sb="15" eb="18">
      <t>センコウイ</t>
    </rPh>
    <rPh sb="18" eb="19">
      <t>ボ</t>
    </rPh>
    <rPh sb="19" eb="21">
      <t>ウケイレ</t>
    </rPh>
    <rPh sb="21" eb="24">
      <t>ジョウゲンスウ</t>
    </rPh>
    <phoneticPr fontId="11"/>
  </si>
  <si>
    <t>連携施設の中で複数のプログラムに参加する施設がある場合は症例数に関し配分した後の数も記載してもらっています。施設群における診療実績を記載するにあたっては必ず配分後の症例数を合算するようにお願いいたします。</t>
    <rPh sb="0" eb="2">
      <t>レンケイ</t>
    </rPh>
    <rPh sb="2" eb="4">
      <t>シセツ</t>
    </rPh>
    <rPh sb="5" eb="6">
      <t>ナカ</t>
    </rPh>
    <rPh sb="7" eb="9">
      <t>フクスウ</t>
    </rPh>
    <rPh sb="16" eb="18">
      <t>サンカ</t>
    </rPh>
    <rPh sb="20" eb="22">
      <t>シセツ</t>
    </rPh>
    <rPh sb="25" eb="27">
      <t>バアイ</t>
    </rPh>
    <rPh sb="28" eb="31">
      <t>ショウレイスウ</t>
    </rPh>
    <rPh sb="32" eb="33">
      <t>カン</t>
    </rPh>
    <rPh sb="34" eb="36">
      <t>ハイブン</t>
    </rPh>
    <rPh sb="38" eb="39">
      <t>アト</t>
    </rPh>
    <rPh sb="40" eb="41">
      <t>カズ</t>
    </rPh>
    <rPh sb="42" eb="44">
      <t>キサイ</t>
    </rPh>
    <rPh sb="54" eb="57">
      <t>シセツグン</t>
    </rPh>
    <rPh sb="61" eb="63">
      <t>シンリョウ</t>
    </rPh>
    <rPh sb="63" eb="65">
      <t>ジッセキ</t>
    </rPh>
    <rPh sb="66" eb="68">
      <t>キサイ</t>
    </rPh>
    <rPh sb="76" eb="77">
      <t>カナラ</t>
    </rPh>
    <rPh sb="78" eb="81">
      <t>ハイブンゴ</t>
    </rPh>
    <rPh sb="82" eb="85">
      <t>ショウレイスウ</t>
    </rPh>
    <rPh sb="86" eb="88">
      <t>ガッサン</t>
    </rPh>
    <rPh sb="94" eb="95">
      <t>ネガ</t>
    </rPh>
    <phoneticPr fontId="1"/>
  </si>
  <si>
    <t>手術件数は、群全体の施設における最近3年間の平均値（按分後）を合計したものを自動計算しています。</t>
    <rPh sb="0" eb="4">
      <t>シュジュツケンスウ</t>
    </rPh>
    <rPh sb="6" eb="9">
      <t>グンゼンタイ</t>
    </rPh>
    <rPh sb="10" eb="12">
      <t>シセツ</t>
    </rPh>
    <rPh sb="16" eb="18">
      <t>サイキン</t>
    </rPh>
    <rPh sb="19" eb="21">
      <t>ネンカン</t>
    </rPh>
    <rPh sb="22" eb="25">
      <t>ヘイキンチ</t>
    </rPh>
    <rPh sb="26" eb="29">
      <t>アンブンゴ</t>
    </rPh>
    <rPh sb="31" eb="33">
      <t>ゴウケイ</t>
    </rPh>
    <rPh sb="38" eb="40">
      <t>ジドウ</t>
    </rPh>
    <rPh sb="40" eb="42">
      <t>ケイサン</t>
    </rPh>
    <phoneticPr fontId="10"/>
  </si>
  <si>
    <t xml:space="preserve">※ </t>
    <phoneticPr fontId="5"/>
  </si>
  <si>
    <t>(3)は、(2)/4年間の人数</t>
  </si>
  <si>
    <t>(2)は、(1)×2の人数</t>
    <rPh sb="11" eb="13">
      <t>ニンズウ</t>
    </rPh>
    <phoneticPr fontId="5"/>
  </si>
  <si>
    <t>群全体での泌尿器科年間外来患者数（名）　（半角数字のみ）</t>
    <rPh sb="0" eb="3">
      <t>グンゼンタイ</t>
    </rPh>
    <rPh sb="5" eb="9">
      <t>ヒニョウキカ</t>
    </rPh>
    <rPh sb="9" eb="11">
      <t>ネンカン</t>
    </rPh>
    <rPh sb="11" eb="13">
      <t>ガイライ</t>
    </rPh>
    <rPh sb="13" eb="16">
      <t>カンジャスウ</t>
    </rPh>
    <rPh sb="17" eb="18">
      <t>メイ</t>
    </rPh>
    <rPh sb="21" eb="25">
      <t>ハンカクスウジ</t>
    </rPh>
    <phoneticPr fontId="5"/>
  </si>
  <si>
    <t>泌尿器科指導責任者名
（統括責任者名）</t>
    <rPh sb="0" eb="4">
      <t>ヒニョウキカ</t>
    </rPh>
    <rPh sb="4" eb="9">
      <t>シドウセキニンシャ</t>
    </rPh>
    <rPh sb="9" eb="10">
      <t>メイ</t>
    </rPh>
    <rPh sb="12" eb="17">
      <t>トウカツセキニンシャ</t>
    </rPh>
    <rPh sb="17" eb="18">
      <t>メイ</t>
    </rPh>
    <phoneticPr fontId="10"/>
  </si>
  <si>
    <t>開始時刻
（24時間表記）</t>
    <rPh sb="0" eb="2">
      <t>カイシ</t>
    </rPh>
    <rPh sb="2" eb="4">
      <t>ジコク</t>
    </rPh>
    <rPh sb="8" eb="12">
      <t>ジカンヒョウキ</t>
    </rPh>
    <phoneticPr fontId="5"/>
  </si>
  <si>
    <t>終了時刻
（24時間表記）</t>
    <rPh sb="0" eb="4">
      <t>シュウリョウジコク</t>
    </rPh>
    <rPh sb="8" eb="12">
      <t>ジカンヒョウキ</t>
    </rPh>
    <phoneticPr fontId="5"/>
  </si>
  <si>
    <t>① 専門知識
泌尿器科領域では発生学・局所解剖・生殖生理・感染症・腎生理学・内分泌学の６領域での包括的な知識を獲得する。詳細は専攻医研修マニュアルの「個別目標 １．泌尿器科専門知識」（15～16頁）を参照して下さい。</t>
    <phoneticPr fontId="5"/>
  </si>
  <si>
    <t>② 専門技能
泌尿器科領域では、鑑別診断のための各種症状・徴候の判断、診察法・検査の習熟と臨床応用、手術適応の決定や手技の習得と周術期の管理、を実践するための技能を獲得します。詳細は専攻医研修マニュアルの「個別目標 ２．泌尿器科専門技能：診察・検査・診断・処置・手術」（16～18頁）を参照して下さい。</t>
    <phoneticPr fontId="5"/>
  </si>
  <si>
    <t>③ 経験すべき疾患・病態の目標
泌尿器科領域では、腎・尿路・男性生殖器ならびに関連臓器に関する、先天異常、外傷・損傷、良性・悪性腫瘍、尿路結石症、内分泌疾患、男性不妊症、性機能障害、感染症、下部尿路機能障害、女性泌尿器疾患、神経性疾患、慢性・急性腎不全、小児泌尿器疾患などの疾患について経験します。詳細は専攻医研修マニュアルの「(1)経験すべき疾患・病態」（20～22頁）を参照して下さい。</t>
    <phoneticPr fontId="5"/>
  </si>
  <si>
    <t>④ 経験すべき診察・検査
泌尿器科領域では、内視鏡検査、超音波検査、ウロダイナミックス、前立腺生検、各種画像検査などについて、実施あるいは指示し、結果を評価・判定することを経験します。詳細は専攻医研修マニュアルの「(2)経験すべき診察・検査等」（23頁）を参照して下さい。</t>
    <phoneticPr fontId="5"/>
  </si>
  <si>
    <t>専門研修では、それぞれ医師に求められる基本的診療能力・態度（コアコンピテンシー）と日本泌尿器科学会が定める「泌尿器科専門研修プログラム基準　専攻医研修マニュアル」にもとづいて泌尿器科専門医に求められる知識・技術の修得目標を設定し、その年度の終わりに達成度を評価して、基本から応用へ、さらに専門医として独立して実践できるまで着実に実力をつけていくように配慮します。具体的な評価方法は後の項目で示します。</t>
    <phoneticPr fontId="5"/>
  </si>
  <si>
    <t>B. 専門的な手術に関する項目
下記の７領域において、術者あるいは助手として経験すべき症例数が1領域10例以上を最低2領域かつ合計30例以上であること。
　・腎移植・透析関連の手術
　・小児泌尿器関連の手術
　・女性泌尿器関連の手術
　・ED、不妊関連の手術
　・結石関連の手術
　・神経泌尿器・臓器再建関連の手術
　・腹腔鏡・腹腔鏡下小切開・ロボット支援関連の手術
詳細は専攻医研修マニュアルの「③研修修了に必要な手術要件」（24～26頁）を参照して下さい。</t>
    <phoneticPr fontId="5"/>
  </si>
  <si>
    <t>C. 全身管理
入院患者に関して術前術後の全身管理と対応を行います。詳細については研修医マニュアルの「B. 全身管理」（17〜18頁）を参照して下さい。</t>
    <phoneticPr fontId="5"/>
  </si>
  <si>
    <t>D. 処置
泌尿器科に特有な処置として以下のものを経験します。
1) 膀胱タンポナーデ
 ・凝血塊除去術
 ・経尿道的膀胱凝固術
2) 急性尿閉
 ・経皮的膀胱瘻造設術
3) 急性腎不全
 ・急性血液浄化法
 ・double-Jカテーテル留置
 ・経皮的腎瘻造設術</t>
    <phoneticPr fontId="5"/>
  </si>
  <si>
    <t>⑤ 経験すべき手術・処置
泌尿器科領域では、経験すべき手術件数は以下のとおりとします。</t>
    <phoneticPr fontId="5"/>
  </si>
  <si>
    <t>(2) 泌尿器科専門医の使命
泌尿器科専門医は小児から成人に至る様々な泌尿器疾患、ならびに我が国の高齢化に伴い増加が予想される排尿障害、尿路性器悪性腫瘍、慢性腎疾患などに対する専門的知識と診療技能を持ちつつ、高齢者に多い一般的な併存疾患にも独自で対応でき、必要に応じて地域医療との連携や他の専門医への紹介・転送の判断も的確に行える能力を備えた医師です。泌尿器科専門医はこれらの診療を実践し、総合的診療能力も兼ね備えることによって社会に対する責務を果たし、地域医療にも配慮した国民の健康・福祉の増進に貢献します。</t>
    <phoneticPr fontId="5"/>
  </si>
  <si>
    <r>
      <t>(1) 泌尿器科専門研修プログラムの目的
泌尿器科専門医制度は、医の倫理に基づいた医療の実践を体得し、高度の泌尿器科専門知識と技能とともに地域医療にも対応できる総合的診療に必要な基本的臨床能力を修得した泌尿器科専門医の育成を図り、国民の健康増進、医療の向上に貢献することを目的とします。特に、本プログラムは、基幹施設である</t>
    </r>
    <r>
      <rPr>
        <sz val="11"/>
        <color rgb="FF00B050"/>
        <rFont val="ＭＳ Ｐゴシック"/>
        <family val="3"/>
        <charset val="128"/>
        <scheme val="minor"/>
      </rPr>
      <t>●●大学附属病院</t>
    </r>
    <r>
      <rPr>
        <sz val="11"/>
        <rFont val="ＭＳ Ｐゴシック"/>
        <family val="3"/>
        <charset val="128"/>
        <scheme val="minor"/>
      </rPr>
      <t>において高度な医療に携わり本邦の標準治療や先進的な医療を経験し学ぶとともに、地域医療を担う連携病院での研修を経て</t>
    </r>
    <r>
      <rPr>
        <sz val="11"/>
        <color rgb="FF00B050"/>
        <rFont val="ＭＳ Ｐゴシック"/>
        <family val="3"/>
        <charset val="128"/>
        <scheme val="minor"/>
      </rPr>
      <t>●●県</t>
    </r>
    <r>
      <rPr>
        <sz val="11"/>
        <rFont val="ＭＳ Ｐゴシック"/>
        <family val="3"/>
        <charset val="128"/>
        <scheme val="minor"/>
      </rPr>
      <t>の医療事情を理解し、将来は泌尿器科専門医として</t>
    </r>
    <r>
      <rPr>
        <sz val="11"/>
        <color rgb="FF00B050"/>
        <rFont val="ＭＳ Ｐゴシック"/>
        <family val="3"/>
        <charset val="128"/>
        <scheme val="minor"/>
      </rPr>
      <t>●●県</t>
    </r>
    <r>
      <rPr>
        <sz val="11"/>
        <rFont val="ＭＳ Ｐゴシック"/>
        <family val="3"/>
        <charset val="128"/>
        <scheme val="minor"/>
      </rPr>
      <t>全域を支える人材の育成を行う理念に基づいています。</t>
    </r>
    <phoneticPr fontId="5"/>
  </si>
  <si>
    <r>
      <t xml:space="preserve">(1) 基幹施設でのカンファレンス
</t>
    </r>
    <r>
      <rPr>
        <sz val="11"/>
        <color rgb="FF00B050"/>
        <rFont val="ＭＳ Ｐゴシック"/>
        <family val="3"/>
        <charset val="128"/>
        <scheme val="minor"/>
      </rPr>
      <t>基幹施設においては週3回の臨床に関わるカンファレンスと週1回の抄読会を定期的に開催しています。それ以外に病理部との症例カンファレンスを1ヶ月に1回実施しています。また医療安全部と感染制御部が主催する講習会が月1回程度開催されています。連携施設でのカンファレンスに関してはそれぞれの施設により開催形態は異なります。以下に基幹施設におけるカンファレンスの内容を示します。
月曜、水曜、金曜の7時30分から9時までは症例検討会を実施しています。この中で手術症例に関しては術前の評価および術式の詳細に関して検討を行います。手術施行後には手術記録を全員で閲覧し記載内容に誤りがないか、また問題があった場合には原因および対処法に関して全員で検討を加えます。必要に応じて術中のビデオを供覧し参加者全体での情報共有を行うようにしています。入院および外来患者の治療方針に関して主治医が検討が必要と判断した症例に関して症例提示を行い、全員で治療方針に関して討論します。また退院サマリーに関しても全員で閲覧し記載内容が問題点に対し推敲を重ねています。
月曜の17時からは医局での抄読会を開催しています。自分が興味をもったテーマに関して複数の英語原著論文を精読し参加者全員にわかりやすいようにプレゼンテーションを行います。また執筆中の論文に関して疑問を抱いた点についても適宜プレゼンテーションを行い、全員で問題解決を図るようにしています。
定期的に病理部との合同カンファレンスを開催し、特に手術症例に関して臨床的および病理学的な側面から問題点を出し合い検討しています。</t>
    </r>
    <phoneticPr fontId="5"/>
  </si>
  <si>
    <t>専攻医は、医学・医療の進歩に遅れることなく、常に研鑽、自己学習することが求められます。患者の日常的診療から浮かび上がるクリニカルクエスチョンについては診療ガイドラインや文献検索（医学中央雑誌、PubMed、UpToDate）を通じてEBMを実践することを学んで下さい。またプログラム全体でのカンファレンス等にて症例のプレゼンテーションを行い実践した治療法に対して多くの方と吟味することも重要です。また今日のエビデンスでは解決し得ない問題については臨床研究に自ら参加、もしくは企画する事で解決しようとする姿勢を身につけるようにしてください。学会に積極的に参加し、基礎的あるいは臨床的研究成果を発表してください。得られた成果は論文として発表して、公に広めると共に批評を受ける姿勢を身につけてください。
本プログラムにおいては以下の要件を満たす必要があります。
 学会での発表：日本泌尿器科学会が示す学会において筆頭演者として2回以上の発表を行います。
 論文発表：査読制を敷いている医学雑誌へ筆頭著者の場合は1編以上、共著者の場合は2編以上の論文を掲載します。
 研究参画：基幹施設における臨床研究への参画を1件以上行います。</t>
    <phoneticPr fontId="5"/>
  </si>
  <si>
    <t>① 患者—医師関係
医療専門家である医師と患者を含む社会との契約を十分に理解し、患者、家族から信頼される知識・技能および態度を身につけます。医師、患者、家族がともに納得できる医療を行うためのインフォームドコンセントを実施します。守秘義務を果たしプライバシーへの配慮をします。</t>
    <phoneticPr fontId="5"/>
  </si>
  <si>
    <t>② 安全管理（リスクマネージメント）
医療安全の重要性を理解し事故防止、事故後の対応がマニュアルに沿って実践します。院内感染対策を理解し、実施します。個人情報保護についての考え方を理解し実施します。</t>
    <phoneticPr fontId="5"/>
  </si>
  <si>
    <t>③チーム医療
チーム医療の必要性を理解しチームのリーダーとして活動します。指導医や専門医に適切なタイミングでコンサルテーションができます。他のメディカルスタッフと協調して診療にあたします。後輩医師に教育的配慮をします。</t>
    <phoneticPr fontId="5"/>
  </si>
  <si>
    <t>医師として求められる基本的診療能力（コアコンピテンシー）には患者—医師関係、医療安全、倫理性、社会性などが含まれています。内容を具体的に示します。</t>
    <phoneticPr fontId="5"/>
  </si>
  <si>
    <t>専攻医の研修は毎年の達成目標と達成度を評価しながら進められます。以下に年次毎の研修内容・習得目標の目安を示します。</t>
    <phoneticPr fontId="5"/>
  </si>
  <si>
    <t>② 専門研修2-3年目
専門研修の2-3年目は基本的には研修連携施設での研修となります。大学病院では経験しづらい一般的な泌尿器科疾患は泌尿器科処置あるいは手術について重点的に学んで下さい。</t>
    <phoneticPr fontId="5"/>
  </si>
  <si>
    <t>③ 専門研修4年目
専門研修の4年目は研修基幹施設に戻っての研修となります。泌尿器科の実践的知識・技能の習得により様々な泌尿器科疾患へ対応する力量を養うことを目標とします。また将来的にサブスペシャリティーとなる分野を見通した研修も開始するようにして下さい。</t>
    <phoneticPr fontId="5"/>
  </si>
  <si>
    <t>【専攻医の研修内容】
• 泌尿器科専門知識として発生学、局所解剖、生殖生理、感染症、腎生理学、内分泌学を学ぶ。
• 診察：外来および入院患者の病歴聴取から症状を把握し鑑別診断から診断にいたるまでのプロセスを習得する（具体的な症状に関しては専攻医研修マニュアルの16ページを参照）。
• 検査：腹部診察と超音波画像検査、検尿、前立腺、精巣の触診が自ら行うことができる。尿道膀胱鏡検査と尿管カテーテル法、ウロダイナミックス（尿流測定、膀胱内圧測定）、各種生検法（前立腺、膀胱、精巣）、X線検査（KUB、DIP、膀胱造影、尿道造影）が自ら行うことができる
• 手術：疾患および各患者の医学的背景に応じて適切な手術方法を選択することができる。診療科でのカンファレンスでプレゼンテーションを行うことができる。患者および家族に手術に関する説明を行うことができる。施行された術式に関しては詳細な手術記録を記載し術後のカンファレンスでプレゼンテーションを行う。研修終了に必要な手術術式および件数に関しては専攻医研修マニュアルの24ページを参照する。
• 基本的診療能力（コアコンピテンシー）：良好な医師患者関係を築くことができる。医療安全、医療倫理、感染対策に関する考え方を身につける。チーム医療の重要性を理解する。
• 学術活動：日本泌尿器科学会総会、地区総会、地方会へ積極的に参加する。学会主催の卒後教育プログラムを受講する。</t>
    <phoneticPr fontId="5"/>
  </si>
  <si>
    <r>
      <t xml:space="preserve">【1年次研修病院】
</t>
    </r>
    <r>
      <rPr>
        <sz val="11"/>
        <color rgb="FF00B050"/>
        <rFont val="ＭＳ Ｐゴシック"/>
        <family val="3"/>
        <charset val="128"/>
        <scheme val="minor"/>
      </rPr>
      <t>●●大学附属病院</t>
    </r>
    <phoneticPr fontId="5"/>
  </si>
  <si>
    <t>【執刀手術】
術者として　　20
経尿道的膀胱腫瘍切除術、前立腺切除術　　5
陰嚢手術（陰嚢水腫根治術、精巣固定術、去勢術）　　5
ESWL　　5
助手として
PNL、TUL　　10
開腹手術（腎、前立腺、膀胱）　　15
腹腔鏡手術（腎、前立腺、膀胱）　　15</t>
    <rPh sb="1" eb="5">
      <t>シットウシュジュツ</t>
    </rPh>
    <phoneticPr fontId="5"/>
  </si>
  <si>
    <t>【2-3年次研修病院】
連携施設（診療拠点病院）</t>
    <phoneticPr fontId="5"/>
  </si>
  <si>
    <t>【専攻医の研修内容】
• 1年次に習得した泌尿器科専門知識をさらに発展させ、臨床効用ができる。
• 検査：以下の検査に関して指示、依頼を行い、または指導医のもとで実施し、自ら結果を判定または評価することができる。内分泌学的検査（下垂体、副腎、精巣、副甲状腺）、精液検査、ウロダイナミックス（プレッシャーフロースタディー）、腎生検、腎盂尿管鏡検査、X線検査（逆行性腎盂造影、順行性腎盂造影、血管造影、CTなど）、核医学検査（PET、レノグラム、腎シンチ、骨シンチ、副腎シンチ、上皮小体シンチ）、腎機能検査（クレアチニンクリアランス、分腎機能検査なと）、MRI検査
• 手術：泌尿器科的処置として膀胱タンポナーデに対する凝血塊除去や毛尿道的膀胱凝固術、急性尿閉に対する経皮的膀胱瘻造設術、急性腎不全に対する急性血液浄化法、double Jカテーテル留置、経皮的腎臓造設術を行うことができる。また研修先の診療拠点病院の専門としている手術に関しては上級医の指導のもとさらに積極的に手術に関与することを目標とする。
• 基本的診療能力（コアコンピテンシー）：良好な医師患者関係を築くことができる。実際の診療およびチーム医療の一員として泌尿器科診療能力をさらに向上させる。同僚および後輩へ教育的配慮ができる。
• 学術活動：学会において症例報告を行う。臨床研究の重要性や手法について理解する。</t>
    <phoneticPr fontId="5"/>
  </si>
  <si>
    <t>【執刀手術（年間例数】
術者として　　20
経尿道的膀胱腫瘍切除術、前立腺切除術　　5
陰嚢手術（陰嚢水腫根治術、精巣固定術、去勢術）　　5
ESWL　　5
TUL　　10
腎瘻造設術　　3
腎摘除術　　2
膀胱全摘除術　　2
尿管皮膚瘻造設術　　2
前立腺全摘除術　　5
膀胱瘻造設術　　2
助手として
PNL　　5
腹腔鏡下手術のスコピスト　　10</t>
    <rPh sb="1" eb="5">
      <t>シットウシュジュツ</t>
    </rPh>
    <rPh sb="6" eb="8">
      <t>ネンカン</t>
    </rPh>
    <rPh sb="8" eb="9">
      <t>レイ</t>
    </rPh>
    <rPh sb="9" eb="10">
      <t>スウ</t>
    </rPh>
    <phoneticPr fontId="5"/>
  </si>
  <si>
    <r>
      <t>【4年次研修病院】
連携施設（診療拠点病院）もしくは</t>
    </r>
    <r>
      <rPr>
        <sz val="11"/>
        <color rgb="FF00B050"/>
        <rFont val="ＭＳ Ｐゴシック"/>
        <family val="3"/>
        <charset val="128"/>
        <scheme val="minor"/>
      </rPr>
      <t>●●大学付属病院</t>
    </r>
    <phoneticPr fontId="5"/>
  </si>
  <si>
    <r>
      <t>【専攻医の研修内容】
• 2-3年次に習得した泌尿器科専門知識および泌尿器科専門技能をさらに発展させ、臨床効用ができる。
• 4年次は再度大学病院での研修を行う。2-3年目での連携病院における一般的泌尿器疾患に対する経験をもとにさらに専門性の高いあるいは複雑な症例に対するマネージメントを習得する。</t>
    </r>
    <r>
      <rPr>
        <sz val="11"/>
        <color rgb="FF00B050"/>
        <rFont val="ＭＳ Ｐゴシック"/>
        <family val="3"/>
        <charset val="128"/>
        <scheme val="minor"/>
      </rPr>
      <t>特に●●大学泌尿器科では尿路結石に対する手術と尿路生殖器悪性腫瘍に対する腹腔鏡下、ロボット支援手術を多数行っているためこれらの手術に対する経験を深める。さらに腎移植術も年間5-10例程度行っているため腎移植に関する研修を希望する場合にはこれらの手術を重点的に経験してもらうことができる。</t>
    </r>
    <r>
      <rPr>
        <sz val="11"/>
        <rFont val="ＭＳ Ｐゴシック"/>
        <family val="3"/>
        <charset val="128"/>
        <scheme val="minor"/>
      </rPr>
      <t xml:space="preserve">
• 将来的にサブスペシャリティーとする分野に関し積極的に症例に取り組むとともに学会やインターネットを通じてより高度で専門的な内容を見につける。
• 基本的診療能力（コアコンピテンシー）：良好な医師患者関係を築くことができる。チーム医療において責任をもってリーダーシップを発揮できる。医療安全や院内感染対策の診療科担当者をサポートできる。
• 学術活動：臨床研究を行い自ら学会発表、論文発表を行う。</t>
    </r>
    <phoneticPr fontId="5"/>
  </si>
  <si>
    <t>【執刀手術】
術者として　　20
経尿道的膀胱腫瘍切除術、前立腺切除術　　5
陰嚢手術（陰嚢水腫根治術、精巣固定術、去勢術）　　5
ESWL　　5
TUL　　10
腎瘻造設術　　3
腎摘除術　　2
膀胱全摘除術　　2
尿管皮膚瘻造設術　　2
前立腺全摘除術　　5
膀胱瘻造設術　　2
助手として
PNL　　5
腹腔鏡下手術のスコピスト　　10
ロボット支援手術における第二助手　　10</t>
    <rPh sb="1" eb="5">
      <t>シットウシュジュツ</t>
    </rPh>
    <phoneticPr fontId="5"/>
  </si>
  <si>
    <t>(1) 研修プログラムの改善に関して
年に1回開催される専門研修プログラム管理委員会においては各指導医からの報告、助言とともに専攻医から提出された2つの評価用紙「研修プログラム評価用紙」（シート4）と「指導医評価報告用紙」（シート5）をもとに研修施設、指導医、プログラム全体に対する双方向的なフィードバックを行い継続的に研修プログラムの改善を行います。</t>
    <phoneticPr fontId="5"/>
  </si>
  <si>
    <t>(2) サイトビジットに関して
専門医の育成プロセスの制度設計と専門医の資質の保証に対しては、われわれ医師自身が、プロフェッショナルとしての誇りと責任を基盤として自律的に行わなければなりません。研修プログラムに対する外部からの監査・調査に対して研修基幹施設責任者および研修連携施設責任者は真摯に対応する必要があります。サイトビジットは同僚評価であり、制度全体の質保証にとって重要な役割を持っています。サイトビジットで指摘された点に関しては専門研修プログラム管理委員会で真摯に検討し改善に努めるものとします。</t>
    <phoneticPr fontId="5"/>
  </si>
  <si>
    <t>(3) 研修医の安全に関して
研修施設において研修医の安全を脅かすような重大な問題が生じた場合は、専攻医は研修プログラム総括責任者に直接連絡を取ることができます。この事態を受けて研修プログラム総括責任者は臨時の専門研修プログラム管理委員会を開催するか否かを決定します。臨時の専門研修プログラム管理委員会では事実関係を把握した上で今後の対処法について討議を行います。</t>
    <phoneticPr fontId="5"/>
  </si>
  <si>
    <r>
      <rPr>
        <sz val="11"/>
        <color rgb="FF00B050"/>
        <rFont val="ＭＳ Ｐゴシック"/>
        <family val="3"/>
        <charset val="128"/>
        <scheme val="minor"/>
      </rPr>
      <t>●●大学泌尿器科研修プログラム</t>
    </r>
    <r>
      <rPr>
        <sz val="11"/>
        <rFont val="ＭＳ Ｐゴシック"/>
        <family val="3"/>
        <charset val="128"/>
        <scheme val="minor"/>
      </rPr>
      <t>においては、各指導医からの助言とともに専攻医からの双方向的なフィードバックによりプログラム自体を継続的に改善していくことを必須とします。またサイトビジット等を通じて外部評価を定期的に受け内容を反映していくことも重要です。最後に専攻医の安全を確保するため、研修施設において重大な問題が生じた場合は研修プログラム総括責任者に直接連絡を取り、場合により臨時の専門研修プログラム管理委員会にて対策を講じる機会を設けることとします。</t>
    </r>
    <phoneticPr fontId="5"/>
  </si>
  <si>
    <r>
      <rPr>
        <sz val="11"/>
        <color rgb="FF00B050"/>
        <rFont val="ＭＳ Ｐゴシック"/>
        <family val="3"/>
        <charset val="128"/>
        <scheme val="minor"/>
      </rPr>
      <t>●●大学泌尿器科専門研修プログラム管理委員会</t>
    </r>
    <r>
      <rPr>
        <sz val="11"/>
        <rFont val="ＭＳ Ｐゴシック"/>
        <family val="3"/>
        <charset val="128"/>
        <scheme val="minor"/>
      </rPr>
      <t>は、専門医研修プログラムを日本専門医機構および日本泌尿器科学会のウエブサイトに公布し、泌尿器科専攻医を募集します。プログラムへの応募は複数回行う予定ですが詳細については日本専門医機構からの案内に従ってください。書類選考および面接を行い、採否を決定して本人に文書で通知します。応募者および選考結果については3月の</t>
    </r>
    <r>
      <rPr>
        <sz val="11"/>
        <color rgb="FF00B050"/>
        <rFont val="ＭＳ Ｐゴシック"/>
        <family val="3"/>
        <charset val="128"/>
        <scheme val="minor"/>
      </rPr>
      <t>●●大学泌尿器科専門研修プログラム管理委員会</t>
    </r>
    <r>
      <rPr>
        <sz val="11"/>
        <rFont val="ＭＳ Ｐゴシック"/>
        <family val="3"/>
        <charset val="128"/>
        <scheme val="minor"/>
      </rPr>
      <t>において報告します。
研修を開始した専攻医は、各年度の5月31日までに以下の専攻医氏名報告書を、</t>
    </r>
    <r>
      <rPr>
        <sz val="11"/>
        <color rgb="FF00B050"/>
        <rFont val="ＭＳ Ｐゴシック"/>
        <family val="3"/>
        <charset val="128"/>
        <scheme val="minor"/>
      </rPr>
      <t>●●大学泌尿器科専門研修プログラム管理委員会</t>
    </r>
    <r>
      <rPr>
        <sz val="11"/>
        <rFont val="ＭＳ Ｐゴシック"/>
        <family val="3"/>
        <charset val="128"/>
        <scheme val="minor"/>
      </rPr>
      <t>および、日本泌尿器科学会の専門研修委員会に提出します。　
 専攻医の氏名と医籍登録番号、日本泌尿器科学会会員番号、専攻医の卒業年度、専攻医の研修開始年度
 専攻医の履歴書
 専攻医の初期研修修了証</t>
    </r>
    <phoneticPr fontId="5"/>
  </si>
  <si>
    <r>
      <rPr>
        <sz val="11"/>
        <color rgb="FF00B050"/>
        <rFont val="ＭＳ Ｐゴシック"/>
        <family val="3"/>
        <charset val="128"/>
        <scheme val="minor"/>
      </rPr>
      <t>●●大学泌尿器科専門研修プログラム</t>
    </r>
    <r>
      <rPr>
        <sz val="11"/>
        <rFont val="ＭＳ Ｐゴシック"/>
        <family val="3"/>
        <charset val="128"/>
        <scheme val="minor"/>
      </rPr>
      <t>では以下の全てを満たすことが修了要件です。</t>
    </r>
    <phoneticPr fontId="5"/>
  </si>
  <si>
    <t>(1) ４つのコアコンピテンシー全てにおいて以下の条件を満たすこと
　１．泌尿器科専門知識：全ての項目で指導医の評価がaまたはb
　２．泌尿器科専門技能：診察・検査・診断・処置・手術：全ての項目で指導医の評価がaまたはb
　３．継続的な科学的探求心の涵養：全ての項目で指導医の評価がaまたはb
　４．倫理観と医療のプロフェッショナリズム：全ての項目で指導医の評価がaまたはb
 一般的な手術：術者として　50例以上
 専門的な手術：術者あるいは助手として　1領域10例以上を最低2領域かつ合計30例以上
 経験目標：頻度の高い全ての疾患で経験症例数が各２症例以上
 経験目標：経験すべき診察・検査等についてその経験数が各2回以上</t>
    <phoneticPr fontId="5"/>
  </si>
  <si>
    <t>専門医の育成プロセスの制度設計と専門医の資質の保証に対しては、われわれ医師自身が、プロフェッショナルとしての誇りと責任を基盤として自律的に行わなければなりません。研修プログラムに対する外部からの監査・調査に対して研修基幹施設責任者および研修連携施設責任者は真摯に対応する必要があります。サイトビジットは同僚評価であり、制度全体の質保証にとって重要な役割を持っています。サイトビジットで指摘された点に関しては専門研修プログラム管理委員会で真摯に検討し改善に努めるものとします。</t>
    <phoneticPr fontId="5"/>
  </si>
  <si>
    <t>黒字標記の箇所は泌尿器科領域として共通部分となります。</t>
  </si>
  <si>
    <t>専門研修プログラムの概要</t>
    <phoneticPr fontId="5"/>
  </si>
  <si>
    <r>
      <t xml:space="preserve">(2) 専門研修連携施設の認定基準
泌尿器科専門研修プログラム整備基準では専門研修連携施設の認定基準を以下のように定めています。
 専門性および地域性から当該専門研修プログラムで必要とされる施設であること。
 研修連携施設は専門研修基幹施設が定めた専門研修プログラムに協力して専攻医に専門研修を提供する。
 日本泌尿器科学会拠点教育施設あるいは関連教育施設である。
 認定は日本泌尿器科学会の専門研修委員会が定める専門研修連携施設の認定基準に従い、日本泌尿器科学会の専門研修委員会が行う。
</t>
    </r>
    <r>
      <rPr>
        <sz val="11"/>
        <color rgb="FF00B050"/>
        <rFont val="ＭＳ Ｐゴシック"/>
        <family val="3"/>
        <charset val="128"/>
        <scheme val="minor"/>
      </rPr>
      <t>●●大学泌尿器科研修プログラムに属する研修連携施設は12ありますが、すべての施設において泌尿器科指導医が常勤しています。この中でも日本泌尿器科学会の拠点教育施設を満たす診療拠点病院（A病院、B病院、C医療センター、D病院、E病院、F医療センター、G病院、H医療センター）と教育関連施設として位置づけられる地域中核病院（I病院、J病院、K病院、L病院）の二つに大別されます。これらの病院群は上記の認定基準をみたしています。各施設の指導医数、特色、診療実績等を別紙7に示していますので参照して下さい。</t>
    </r>
    <phoneticPr fontId="5"/>
  </si>
  <si>
    <t>専門研修中の専攻医と指導医の相互評価は施設群による研修とともに専門研修プログラムの根幹となるものです。評価は形成的評価（専攻医に対してフィードバックを行い、自己の成長や達成度を把握できるように指導を行う）と総括的評価（専門研修期間全体を総括しての評価）からなります。</t>
    <phoneticPr fontId="5"/>
  </si>
  <si>
    <t>(1) 形成的評価
指導医は年1回（3月）専攻医のコアコンピテンシ一項目と泌尿器科専門知識および技能修得状況に関して形成的評価を行います。すなわち、項目毎に専攻医に対してフィードバックし、自己の成長や達成度を把握できるように指導を行います。
専攻医は指導医・指導責任者のチェックを受けた研修目標達成度評価報告用紙（シート1-1～1-4）と経験症例数報告用紙（シート2-1、2-2、2-3-1～2-3-3）を専門研修プログラム管理委員会に提出します。書類提出時期は形成的評価を受けた翌月とします。
専攻医の研修実績および評価の記録は専門研修プログラム管理委員会で保存します。また専門研修プログラム管理委員会は年次報告の内容を精査し、次年度の研修指導に反映させることとします。</t>
    <phoneticPr fontId="5"/>
  </si>
  <si>
    <r>
      <rPr>
        <sz val="11"/>
        <color rgb="FF00B050"/>
        <rFont val="ＭＳ Ｐゴシック"/>
        <family val="3"/>
        <charset val="128"/>
        <scheme val="minor"/>
      </rPr>
      <t>●●大学泌尿器科研修プログラム</t>
    </r>
    <r>
      <rPr>
        <sz val="11"/>
        <rFont val="ＭＳ Ｐゴシック"/>
        <family val="3"/>
        <charset val="128"/>
        <scheme val="minor"/>
      </rPr>
      <t>では労働環境、労働安全、勤務条件に関して以下のように定めます。
 研修施設の責任者は専攻医のために適切な労働環境の整備に務めることとします。
 研修施設の責任者は専攻医の心身の健康維持に配慮すること。
 勤務時間は週に40時間を基本とし、時間外勤務は月に80時間を超えないものとします。
 勉学のために自発的に時間外勤務を行うことは考えられることではあるが心身の健康に支障をきたさないように配慮することが必要です。
 当直業務と夜間診療業務は区別しなければならず、それぞれに対応した適切な対価が支給されること。
 当直あるいは夜間診療業務に対して適切なバックアップ体制を整えること。
 過重な勤務とならないように適切な休日の保証について明示すること。
 施設の給与体系を明示すること。</t>
    </r>
    <rPh sb="2" eb="4">
      <t>ダイガク</t>
    </rPh>
    <phoneticPr fontId="5"/>
  </si>
  <si>
    <t>専門研修基幹施設に専門研修プログラムと専攻医を統括的に管理する診療領域ごとの専門研修プ口グラム管理委員会を設置します。専門研修プログラム管理委員会は、研修プログラム統括責任者、研修プログラム連携施設担当者等で構成され、専攻医および研修プログラム全般の管理と、研修プログラムの継続的改良を行います。研修プログラムの改善のためには専攻医による指導医・指導体制等に対する評価が必須であり、双方向の評価システムにより互いのフィードバックから研修プログラムの改善を行います。専門研修プログラム管理委員会は、少なくとも年に1回開催し、そのうちの１回は修了判定の時期に開催します。以下にその具体的な内容を示します。</t>
    <phoneticPr fontId="5"/>
  </si>
  <si>
    <t>(2) 研修基幹施設の役割：研修基幹施設は専門研修プログラムを管理し、当該プログラムに参加する専攻医および専門研修連携施設を統括します。研修基幹施設は各専門研修施設が研修のどの領域を担当するかをプログラムに明示するとともに研修環境を整備する責任を負います。</t>
    <phoneticPr fontId="5"/>
  </si>
  <si>
    <t>(3) 専門研修プログラム管理委員会の役割
 プログラムの作成
 専攻医の学習機会の確保
 専攻医及び指導医から提出される評価報告書にもとづき専攻医および指導医に対して必要な助言を行う。またプログラム自身に改善の余地がある場合はこれを検討します。
 継続的、定期的に専攻医の研修状況を把握するシステムの構築
 適切な評価の保証
 プログラム統括責任者は専門研修プログラム管理委員会における評価に基づいて修了の判定を行います。</t>
    <phoneticPr fontId="5"/>
  </si>
  <si>
    <r>
      <t xml:space="preserve">(1) 研修プログラム統括責任者に関して：研修プログラム統括責任者は専攻医の研修内容と修得状況を評価し、その資質を証明する書面を発行します。研修プログラム統括責任者の基準は下記の通りとします。
 専門医の資格を持ち、専攻医研修施設において常勤泌尿器科医師として10年以上診療経験を有する専門研修指導医である（合計10年以上であれば転勤による施設移動があっても基準を満たすこととする）。
 教育指導の能力を証明する学習歴として泌尿器科領域の学位を取得していること。
 診療領域に関する一定の研究業績として査読を有する泌尿器科領域の学術論文を筆頭著者あるいは責任著者として５件以上発表していること。
 プログラム統括責任者は泌尿器科指導医であることが望ましい。
</t>
    </r>
    <r>
      <rPr>
        <sz val="11"/>
        <color rgb="FF00B050"/>
        <rFont val="ＭＳ Ｐゴシック"/>
        <family val="3"/>
        <charset val="128"/>
        <scheme val="minor"/>
      </rPr>
      <t>●●大学泌尿器科専門研修プログラム</t>
    </r>
    <r>
      <rPr>
        <sz val="11"/>
        <rFont val="ＭＳ Ｐゴシック"/>
        <family val="3"/>
        <charset val="128"/>
        <scheme val="minor"/>
      </rPr>
      <t>の統括責任者は以上の条件を満たしています。</t>
    </r>
    <phoneticPr fontId="5"/>
  </si>
  <si>
    <t>別添資料一覧
（泌尿器科領域共通）
1. 専攻医研修マニュアル
2. 専攻医研修記録簿
3. 専門研修指導マニュアル</t>
    <phoneticPr fontId="5"/>
  </si>
  <si>
    <t>(2)総括的評価
専門研修期間全体を総括しての評価はプログラム統括責任者が行います。最終研修年度(専門研修4年目)の研修を終えた4月に研修期間中の研修目標達成度評価報告用紙と経験症例数報告用紙を総合的に評価し、専門的知識、専門的技能、医師として備えるべき態度を習得したかどうかを判定します。また、ローテーション終了時や年次終了時等の区切りで行う形成的評価も参考にして総括的評価を行います。</t>
    <phoneticPr fontId="5"/>
  </si>
  <si>
    <r>
      <t xml:space="preserve">●●大学泌尿器科専門研修プログラムは地域の泌尿器科医療を守ることを念頭においたプログラムです。専門研修期間中に大都市圏以外の医療圏にある研修連携施設において研修し、周辺の医療施設との病診・病病連携の実際を経験することは大変重要なことです。
●●大学泌尿器科研修プログラムに属する連携研修施設は12ありますが、すべての施設において泌尿器科指導医が常勤しています。この中でも日本泌尿器科学会の拠点教育施設を満たす診療拠点病院（A病院、B病院、C医療センター、D病院、E病院、F医療センター、D病院、E医療センター）と教育関連施設として位置づけられる地域中核病院（F病院、G病院、H病院、I病院）の二つに大別されます。泌尿器科が常勤していない地域中小病院や診療所へは近隣の研修施設から外来診療のみを派遣で行っています。専門医研修の期間中は臨床経験を豊富にこなす必要がある観点から基本的には上記の診療拠点病院での研修を基本としますが、同時に地域中核病院や泌尿器科の常勤のいない地域中小病院へ定期的に出向し地域医療の現状についても理解を深めて下さい。
 3年次以降の研修において地域中核病院あるいは泌尿器科が常勤していない地域中小病院や診療所で週1回の外来診療を行います。
 3年次以降の研修において周辺の関連施設に出向き、初期対応としての疾病の診断を行い、また予防医療の観点から地域住民の健康指導を行い、自立して責任をもって医師として行動します。
 また必要に応じて他の診療拠点病院での手術の応援を非定期に行います。
</t>
    </r>
    <r>
      <rPr>
        <sz val="11"/>
        <rFont val="ＭＳ Ｐゴシック"/>
        <family val="3"/>
        <charset val="128"/>
        <scheme val="minor"/>
      </rPr>
      <t>また地域においての指導の質を保証するため以下の項目を実践します。
 研修プログラムで研修する専攻医を集めての講演会やhands-on-seminarなどを開催し、教育内容の共通化を図ります。
 専門研修指導医の訪問による専攻医指導の機会を設けます。</t>
    </r>
    <phoneticPr fontId="5"/>
  </si>
  <si>
    <t>専門研修中の特別な事情への対処に関しては日本泌尿器科学会の専門研修委員会で示される以下の対処に準じます。
 専門研修プログラム期間のうち、出産に伴う6ヶ月以内の休暇は研修期間にカウントできる。分割しての取得も認める。
 疾病での休暇は6カ月まで研修期間にカウントできる。
 他科（麻酔科、救急科など）での研修は4年間のうち６カ月まで認める。
 疾病の場合は診断書を、出産の場合は出産を証明するものの添付が必要である。
 フルタイムではないが、勤務時間は週20時間以上の形態での研修は4年間のうち6カ月まで認める。
 上記項目に該当する者は、その期間を除いた常勤での専攻医研修期間が通算3年半以上必要である。
 留学、病院勤務のない大学院の期間は研修期間にカウントできない。
 専門研修プログラムの移動には、日本泌尿器科学会の専門研修委員会へ申請し承認を得る必要があります。したがって、移動前・後の両プログラム統括責任者の話し合いだけでは行えないことを基本とします。</t>
    <rPh sb="97" eb="99">
      <t>ブンカツ</t>
    </rPh>
    <rPh sb="102" eb="104">
      <t>シュトク</t>
    </rPh>
    <rPh sb="105" eb="106">
      <t>ミト</t>
    </rPh>
    <phoneticPr fontId="5"/>
  </si>
  <si>
    <t>指導医はよりよい専門医研修プログラムの作成のために指導医講習会などの機会を利用してフィードバック法を学習する必要があります。具体的には以下の事項を遵守して下さい。
 指導医は日本泌尿器科学会で実施する指導医講習会に少なくとも５年間に１回は参加します。
 指導医は総会や地方総会で実施されている教育skillや評価法などに関する講習会を1年に1回受講します（E-ラーニングが整備された場合、これによる受講も可能とします）。
 また日本泌尿器科学会として「指導者マニュアル」を作成したのでこれを適宜参照して下さい。
 基幹教育施設で設けられているFDに関する講習会に機会を見て参加します。</t>
    <phoneticPr fontId="5"/>
  </si>
  <si>
    <t>研修基幹施設の専門研修プログラム管理委員会において、知識、技能、態度それぞれについて評価を行い、総合的に修了判定を可とすべきか否かを判定します。知識、技能、態度の中に不可の項目がある場合には修了とみなされません。
総括的評価のプロセスは、自己申告ならびに上級医・専門医・指導医・多職種の評価を参考にして作成された、研修目標達成度評価報告用紙、経験症例数報告用紙について、連携施設指導者の評価を参考に専門研修プログラム管理委員会で評価し、プログラム統括責任者が決定することとなります。
医師以外の医療従事者からの評価も参考にします。医師としての倫理性、社会性に係る以下の事項について評価を受けることになります。評価の方法としては、看護師、薬剤師、MSW、（患者）などから評価してもらいます。
特に、「コアコンピテンシー　４．倫理観と医療のプロフェッショナリズム」における、それぞれのコンピテンシーは看護師、薬剤師、クラーク等の医療スタッフによる評価を参考にしてプログラム統括責任者が行います。これは研修記録簿　シート1-4に示してあります。</t>
    <phoneticPr fontId="5"/>
  </si>
  <si>
    <r>
      <t>泌尿器科専門医は2年間の初期臨床研修が終了し、後期研修が開始した段階から開始され4年間の研修で育成されます。</t>
    </r>
    <r>
      <rPr>
        <sz val="11"/>
        <color rgb="FF00B050"/>
        <rFont val="ＭＳ Ｐゴシック"/>
        <family val="3"/>
        <charset val="128"/>
        <scheme val="minor"/>
      </rPr>
      <t>4年間のうち基本的には研修基幹施設で2年間の研修を行い、それ以外の2年間を研修連携施設で研修することになります。●●大学泌尿器科研修プログラムでは研修終了後も泌尿器科臨床を継続する臨床修練コース、希望があれば研修4年目から大学院に進学可能な大学院進学コース、●●大学県民医療枠および地域医療枠を卒業し地域医療での義務年限を前提とした県民医療枠および地域医療枠コースの4つから選択することが可能です。</t>
    </r>
    <phoneticPr fontId="5"/>
  </si>
  <si>
    <r>
      <t xml:space="preserve">(2) プログラム全体でのカンファレンス
</t>
    </r>
    <r>
      <rPr>
        <sz val="11"/>
        <color rgb="FF00B050"/>
        <rFont val="ＭＳ Ｐゴシック"/>
        <family val="3"/>
        <charset val="128"/>
        <scheme val="minor"/>
      </rPr>
      <t>専門研修プ口グラム管理委員会が年1回開催されますのでそれに引き続いた全体でのカンファレンスを開催します。全体でのカンファレンスでは問題症例の提示や各施設において積極的に取り組んでいる治療の紹介、学会や文献検索で得られた最新の知識のレビュー等を発表してもらいます。</t>
    </r>
    <phoneticPr fontId="5"/>
  </si>
  <si>
    <r>
      <t>コアコンピテンシー（医療安全、医療倫理、感染対策）に関しては日本泌尿器科学会総会、各地区総会で卒後教育プログラムとして開催されていますので積極的にこれらのプログラムを受講するようにして下さい。また基幹施設である</t>
    </r>
    <r>
      <rPr>
        <sz val="11"/>
        <color rgb="FF00B050"/>
        <rFont val="ＭＳ Ｐゴシック"/>
        <family val="3"/>
        <charset val="128"/>
        <scheme val="minor"/>
      </rPr>
      <t>●●大学</t>
    </r>
    <r>
      <rPr>
        <sz val="11"/>
        <rFont val="ＭＳ Ｐゴシック"/>
        <family val="3"/>
        <charset val="128"/>
        <scheme val="minor"/>
      </rPr>
      <t>では医療安全部や感染制御部が主催する講習会が定期的に開催されていますのでこれらの講習会に関しても積極的に参加するよう心がけて下さい。</t>
    </r>
    <phoneticPr fontId="5"/>
  </si>
  <si>
    <t>5000件以上</t>
    <rPh sb="4" eb="5">
      <t>ケン</t>
    </rPh>
    <rPh sb="5" eb="7">
      <t>イジョウ</t>
    </rPh>
    <phoneticPr fontId="5"/>
  </si>
  <si>
    <t>8000件以上</t>
    <rPh sb="4" eb="5">
      <t>ケン</t>
    </rPh>
    <rPh sb="5" eb="7">
      <t>イジョウ</t>
    </rPh>
    <phoneticPr fontId="5"/>
  </si>
  <si>
    <t>5000件以上　8000件未満</t>
    <rPh sb="4" eb="5">
      <t>ケン</t>
    </rPh>
    <rPh sb="5" eb="7">
      <t>イジョウ</t>
    </rPh>
    <rPh sb="12" eb="13">
      <t>ケン</t>
    </rPh>
    <rPh sb="13" eb="15">
      <t>ミマン</t>
    </rPh>
    <phoneticPr fontId="5"/>
  </si>
  <si>
    <t>2000件以上　5000件未満</t>
    <rPh sb="4" eb="5">
      <t>ケン</t>
    </rPh>
    <rPh sb="5" eb="7">
      <t>イジョウ</t>
    </rPh>
    <rPh sb="12" eb="13">
      <t>ケン</t>
    </rPh>
    <rPh sb="13" eb="15">
      <t>ミマン</t>
    </rPh>
    <phoneticPr fontId="5"/>
  </si>
  <si>
    <t>1000件以上　2000件未満</t>
    <rPh sb="4" eb="5">
      <t>ケン</t>
    </rPh>
    <rPh sb="5" eb="7">
      <t>イジョウ</t>
    </rPh>
    <rPh sb="12" eb="13">
      <t>ケン</t>
    </rPh>
    <rPh sb="13" eb="15">
      <t>ミマン</t>
    </rPh>
    <phoneticPr fontId="5"/>
  </si>
  <si>
    <t>プログラム冊子（Word）にもある項目については、プログラム冊子の該当箇所をコピーして貼り付けてください。項目のセルに、コメント機能でプログラム冊子の該当箇所を記載しています。</t>
    <rPh sb="5" eb="7">
      <t>サッシ</t>
    </rPh>
    <rPh sb="17" eb="19">
      <t>コウモク</t>
    </rPh>
    <rPh sb="30" eb="32">
      <t>サッシ</t>
    </rPh>
    <rPh sb="33" eb="37">
      <t>ガイトウカショ</t>
    </rPh>
    <rPh sb="43" eb="44">
      <t>ハ</t>
    </rPh>
    <rPh sb="45" eb="46">
      <t>ツ</t>
    </rPh>
    <rPh sb="77" eb="79">
      <t>カショ</t>
    </rPh>
    <phoneticPr fontId="5"/>
  </si>
  <si>
    <t>専門研修指導医
（最大で10名まで）
※主な施設の担当者（専門研修プログラム統括責任者、専門研修プログラム連携施設担当者）を記入してください。
※専攻医の応募システム上で表示される項目です。</t>
    <rPh sb="21" eb="22">
      <t>オモ</t>
    </rPh>
    <rPh sb="23" eb="25">
      <t>シセツ</t>
    </rPh>
    <rPh sb="26" eb="29">
      <t>タントウシャ</t>
    </rPh>
    <rPh sb="30" eb="34">
      <t>センモンケンシュウ</t>
    </rPh>
    <rPh sb="39" eb="44">
      <t>トウカツセキニンシャ</t>
    </rPh>
    <rPh sb="45" eb="49">
      <t>センモンケンシュウ</t>
    </rPh>
    <rPh sb="54" eb="58">
      <t>レンケイシセツ</t>
    </rPh>
    <rPh sb="58" eb="61">
      <t>タントウシャ</t>
    </rPh>
    <rPh sb="63" eb="65">
      <t>キニュウ</t>
    </rPh>
    <rPh sb="75" eb="78">
      <t>センコウイ</t>
    </rPh>
    <rPh sb="79" eb="81">
      <t>オウボ</t>
    </rPh>
    <rPh sb="85" eb="86">
      <t>ジョウ</t>
    </rPh>
    <rPh sb="87" eb="89">
      <t>ヒョウジ</t>
    </rPh>
    <rPh sb="92" eb="94">
      <t>コウモク</t>
    </rPh>
    <phoneticPr fontId="10"/>
  </si>
  <si>
    <t>泌尿器科</t>
    <rPh sb="0" eb="4">
      <t>ヒニョウキカ</t>
    </rPh>
    <phoneticPr fontId="5"/>
  </si>
  <si>
    <t>連携11</t>
    <rPh sb="0" eb="2">
      <t>レンケイ</t>
    </rPh>
    <phoneticPr fontId="5"/>
  </si>
  <si>
    <t>連携12</t>
    <rPh sb="0" eb="2">
      <t>レンケイ</t>
    </rPh>
    <phoneticPr fontId="5"/>
  </si>
  <si>
    <t>連携13</t>
    <rPh sb="0" eb="2">
      <t>レンケイ</t>
    </rPh>
    <phoneticPr fontId="5"/>
  </si>
  <si>
    <t>連携14</t>
    <rPh sb="0" eb="2">
      <t>レンケイ</t>
    </rPh>
    <phoneticPr fontId="5"/>
  </si>
  <si>
    <t>連携15</t>
    <rPh sb="0" eb="2">
      <t>レンケイ</t>
    </rPh>
    <phoneticPr fontId="5"/>
  </si>
  <si>
    <t>連携16</t>
    <rPh sb="0" eb="2">
      <t>レンケイ</t>
    </rPh>
    <phoneticPr fontId="5"/>
  </si>
  <si>
    <t>連携17</t>
    <rPh sb="0" eb="2">
      <t>レンケイ</t>
    </rPh>
    <phoneticPr fontId="5"/>
  </si>
  <si>
    <t>連携18</t>
    <rPh sb="0" eb="2">
      <t>レンケイ</t>
    </rPh>
    <phoneticPr fontId="5"/>
  </si>
  <si>
    <t>連携19</t>
    <rPh sb="0" eb="2">
      <t>レンケイ</t>
    </rPh>
    <phoneticPr fontId="5"/>
  </si>
  <si>
    <t>連携20</t>
    <rPh sb="0" eb="2">
      <t>レンケイ</t>
    </rPh>
    <phoneticPr fontId="5"/>
  </si>
  <si>
    <t>連携21</t>
    <rPh sb="0" eb="2">
      <t>レンケイ</t>
    </rPh>
    <phoneticPr fontId="5"/>
  </si>
  <si>
    <t>連携22</t>
    <rPh sb="0" eb="2">
      <t>レンケイ</t>
    </rPh>
    <phoneticPr fontId="5"/>
  </si>
  <si>
    <t>連携23</t>
    <rPh sb="0" eb="2">
      <t>レンケイ</t>
    </rPh>
    <phoneticPr fontId="5"/>
  </si>
  <si>
    <t>連携24</t>
    <rPh sb="0" eb="2">
      <t>レンケイ</t>
    </rPh>
    <phoneticPr fontId="5"/>
  </si>
  <si>
    <t>連携25</t>
    <rPh sb="0" eb="2">
      <t>レンケイ</t>
    </rPh>
    <phoneticPr fontId="5"/>
  </si>
  <si>
    <t>連携26</t>
    <rPh sb="0" eb="2">
      <t>レンケイ</t>
    </rPh>
    <phoneticPr fontId="5"/>
  </si>
  <si>
    <t>連携27</t>
    <rPh sb="0" eb="2">
      <t>レンケイ</t>
    </rPh>
    <phoneticPr fontId="5"/>
  </si>
  <si>
    <t>連携28</t>
    <rPh sb="0" eb="2">
      <t>レンケイ</t>
    </rPh>
    <phoneticPr fontId="5"/>
  </si>
  <si>
    <t>連携29</t>
    <rPh sb="0" eb="2">
      <t>レンケイ</t>
    </rPh>
    <phoneticPr fontId="5"/>
  </si>
  <si>
    <t>連携30</t>
    <rPh sb="0" eb="2">
      <t>レンケイ</t>
    </rPh>
    <phoneticPr fontId="5"/>
  </si>
  <si>
    <t>下記「(A) 専門研修指導医数から算出される専攻医受入上限数」と「(B) 診療実績から算出される専攻医受入上限数」のうち、少ない数をもとに、それ以下の人数を記入してください。</t>
    <rPh sb="0" eb="2">
      <t>カキ</t>
    </rPh>
    <phoneticPr fontId="5"/>
  </si>
  <si>
    <t>0の場合は「0」と入力してください。</t>
    <rPh sb="2" eb="4">
      <t>バアイ</t>
    </rPh>
    <rPh sb="9" eb="11">
      <t>ニュウリョク</t>
    </rPh>
    <phoneticPr fontId="5"/>
  </si>
  <si>
    <t>他に連携するプログラムの名称</t>
    <rPh sb="0" eb="1">
      <t>タ</t>
    </rPh>
    <rPh sb="2" eb="4">
      <t>レンケイ</t>
    </rPh>
    <rPh sb="12" eb="14">
      <t>メイショウ</t>
    </rPh>
    <phoneticPr fontId="5"/>
  </si>
  <si>
    <t>プログラム1</t>
    <phoneticPr fontId="5"/>
  </si>
  <si>
    <t>プログラム2</t>
    <phoneticPr fontId="5"/>
  </si>
  <si>
    <t>プログラム3</t>
  </si>
  <si>
    <t>プログラム4</t>
  </si>
  <si>
    <t>プログラム5</t>
  </si>
  <si>
    <t>プログラム6</t>
  </si>
  <si>
    <t>プログラム7</t>
  </si>
  <si>
    <t>プログラム8</t>
  </si>
  <si>
    <t>プログラム9</t>
  </si>
  <si>
    <t>施設名称</t>
    <rPh sb="0" eb="2">
      <t>シセツ</t>
    </rPh>
    <rPh sb="2" eb="4">
      <t>メイショウ</t>
    </rPh>
    <phoneticPr fontId="12"/>
  </si>
  <si>
    <t>連携31</t>
    <rPh sb="0" eb="2">
      <t>レンケイ</t>
    </rPh>
    <phoneticPr fontId="5"/>
  </si>
  <si>
    <t>連携32</t>
    <rPh sb="0" eb="2">
      <t>レンケイ</t>
    </rPh>
    <phoneticPr fontId="5"/>
  </si>
  <si>
    <t>連携33</t>
    <rPh sb="0" eb="2">
      <t>レンケイ</t>
    </rPh>
    <phoneticPr fontId="5"/>
  </si>
  <si>
    <t>連携34</t>
    <rPh sb="0" eb="2">
      <t>レンケイ</t>
    </rPh>
    <phoneticPr fontId="5"/>
  </si>
  <si>
    <t>連携35</t>
    <rPh sb="0" eb="2">
      <t>レンケイ</t>
    </rPh>
    <phoneticPr fontId="5"/>
  </si>
  <si>
    <t>連携36</t>
    <rPh sb="0" eb="2">
      <t>レンケイ</t>
    </rPh>
    <phoneticPr fontId="5"/>
  </si>
  <si>
    <t>連携37</t>
    <rPh sb="0" eb="2">
      <t>レンケイ</t>
    </rPh>
    <phoneticPr fontId="5"/>
  </si>
  <si>
    <t>連携38</t>
    <rPh sb="0" eb="2">
      <t>レンケイ</t>
    </rPh>
    <phoneticPr fontId="5"/>
  </si>
  <si>
    <t>連携39</t>
    <rPh sb="0" eb="2">
      <t>レンケイ</t>
    </rPh>
    <phoneticPr fontId="5"/>
  </si>
  <si>
    <t>連携40</t>
    <rPh sb="0" eb="2">
      <t>レンケイ</t>
    </rPh>
    <phoneticPr fontId="5"/>
  </si>
  <si>
    <t>④社会性
保健医療や主たる医療法規を理解し、遵守します。健康保険制度を理解し保健医療をメディカルスタッフと協調し実践します。医師法・医療法、健康保険法、国民健康保険法、老人保健法を理解する。診断書、証明書を記載します。</t>
    <phoneticPr fontId="5"/>
  </si>
  <si>
    <r>
      <t>① 専門研修1年目
専門研修1年目では基本的診療能力および泌尿器科的基本的知識と技能の習得を目標とします。原則として研修基幹施設である</t>
    </r>
    <r>
      <rPr>
        <sz val="11"/>
        <color rgb="FF00B050"/>
        <rFont val="ＭＳ Ｐゴシック"/>
        <family val="3"/>
        <charset val="128"/>
        <scheme val="minor"/>
      </rPr>
      <t>●●大学付属病院</t>
    </r>
    <r>
      <rPr>
        <sz val="11"/>
        <rFont val="ＭＳ Ｐゴシック"/>
        <family val="3"/>
        <charset val="128"/>
        <scheme val="minor"/>
      </rPr>
      <t>での研修になります。指導医は日々の臨床を通して専攻医の知識・技能の習得を指導します。専攻医は学会・研究会への参加、e-learningなどを通して自らも専門知識・技能の習得を図ります。</t>
    </r>
    <phoneticPr fontId="5"/>
  </si>
  <si>
    <t>（常勤の場合）任期</t>
    <rPh sb="1" eb="3">
      <t>ジョウキン</t>
    </rPh>
    <rPh sb="4" eb="6">
      <t>バアイ</t>
    </rPh>
    <rPh sb="7" eb="9">
      <t>ニンキ</t>
    </rPh>
    <phoneticPr fontId="5"/>
  </si>
  <si>
    <t>A. 一般的な手術に関する項目
下記の４領域において、術者として経験すべき症例数が各領域5例以上（「副腎、腎、後腹膜の手術」のみ 3 例以上）かつ合計50例以上であること。
　・副腎、腎、後腹膜の手術
　・尿管、膀胱の手術
　・前立腺、尿道の手術
　・陰嚢内容臓器、陰茎の手術</t>
    <phoneticPr fontId="5"/>
  </si>
  <si>
    <t>統括責任者</t>
    <rPh sb="0" eb="5">
      <t>トウカツセキニンシャ</t>
    </rPh>
    <phoneticPr fontId="5"/>
  </si>
  <si>
    <t>メールアドレス</t>
  </si>
  <si>
    <t>メールアドレス</t>
    <phoneticPr fontId="5"/>
  </si>
  <si>
    <t>電話番号</t>
    <rPh sb="0" eb="4">
      <t>デンワバンゴウ</t>
    </rPh>
    <phoneticPr fontId="5"/>
  </si>
  <si>
    <t>領域</t>
    <rPh sb="0" eb="2">
      <t>リョウイキ</t>
    </rPh>
    <phoneticPr fontId="5"/>
  </si>
  <si>
    <t>申請年度</t>
    <rPh sb="0" eb="4">
      <t>シンセイネンド</t>
    </rPh>
    <phoneticPr fontId="5"/>
  </si>
  <si>
    <t>基幹施設名</t>
    <rPh sb="0" eb="5">
      <t>キカンシセツメイ</t>
    </rPh>
    <phoneticPr fontId="5"/>
  </si>
  <si>
    <t>施設URL</t>
    <rPh sb="0" eb="2">
      <t>シセツ</t>
    </rPh>
    <phoneticPr fontId="5"/>
  </si>
  <si>
    <t>連絡先担当</t>
    <rPh sb="0" eb="5">
      <t>レンラクサキタントウ</t>
    </rPh>
    <phoneticPr fontId="5"/>
  </si>
  <si>
    <t>登録者</t>
    <rPh sb="0" eb="3">
      <t>トウロクシャ</t>
    </rPh>
    <phoneticPr fontId="5"/>
  </si>
  <si>
    <t>内線</t>
    <rPh sb="0" eb="2">
      <t>ナイセン</t>
    </rPh>
    <phoneticPr fontId="5"/>
  </si>
  <si>
    <t>研修年限（年）</t>
    <rPh sb="0" eb="4">
      <t>ケンシュウネンゲン</t>
    </rPh>
    <rPh sb="5" eb="6">
      <t>ネン</t>
    </rPh>
    <phoneticPr fontId="5"/>
  </si>
  <si>
    <t>備考（内線など）</t>
    <rPh sb="0" eb="2">
      <t>ビコウ</t>
    </rPh>
    <rPh sb="3" eb="5">
      <t>ナイセン</t>
    </rPh>
    <phoneticPr fontId="5"/>
  </si>
  <si>
    <t>Subspecialty領域との連続性</t>
    <phoneticPr fontId="5"/>
  </si>
  <si>
    <t>その他</t>
    <phoneticPr fontId="5"/>
  </si>
  <si>
    <t>休暇（年次有給・夏季休暇）
（例：有給20日、夏季休暇3日など）</t>
    <rPh sb="3" eb="5">
      <t>ネンジ</t>
    </rPh>
    <rPh sb="5" eb="7">
      <t>ユウキュウ</t>
    </rPh>
    <rPh sb="8" eb="10">
      <t>カキ</t>
    </rPh>
    <rPh sb="10" eb="12">
      <t>キュウカ</t>
    </rPh>
    <rPh sb="15" eb="16">
      <t>レイ</t>
    </rPh>
    <phoneticPr fontId="5"/>
  </si>
  <si>
    <r>
      <t xml:space="preserve">年間時間外・休日労働時間（時間）
</t>
    </r>
    <r>
      <rPr>
        <sz val="10"/>
        <rFont val="ＭＳ Ｐゴシック"/>
        <family val="3"/>
        <charset val="128"/>
        <scheme val="minor"/>
      </rPr>
      <t>（1年未満の研修期間の場合は年換算して記載）</t>
    </r>
    <rPh sb="0" eb="5">
      <t>ネンカンジカンガイ</t>
    </rPh>
    <rPh sb="6" eb="8">
      <t>キュウジツ</t>
    </rPh>
    <rPh sb="8" eb="12">
      <t>ロウドウジカン</t>
    </rPh>
    <rPh sb="13" eb="15">
      <t>ジカン</t>
    </rPh>
    <rPh sb="19" eb="20">
      <t>ネン</t>
    </rPh>
    <rPh sb="20" eb="22">
      <t>ミマン</t>
    </rPh>
    <rPh sb="23" eb="27">
      <t>ケンシュウキカン</t>
    </rPh>
    <rPh sb="28" eb="30">
      <t>バアイ</t>
    </rPh>
    <rPh sb="31" eb="34">
      <t>ネンカンザン</t>
    </rPh>
    <rPh sb="36" eb="38">
      <t>キサイ</t>
    </rPh>
    <phoneticPr fontId="5"/>
  </si>
  <si>
    <t>月の当直回数
（宿日直許可の有無）</t>
    <rPh sb="0" eb="1">
      <t>ツキ</t>
    </rPh>
    <rPh sb="2" eb="6">
      <t>トウチョクカイスウ</t>
    </rPh>
    <rPh sb="8" eb="11">
      <t>シュクニッチョク</t>
    </rPh>
    <rPh sb="11" eb="13">
      <t>キョカ</t>
    </rPh>
    <rPh sb="14" eb="16">
      <t>ウム</t>
    </rPh>
    <phoneticPr fontId="5"/>
  </si>
  <si>
    <t>緑字表記の箇所は研修プログラム独自で作成いただく必要があります。</t>
    <rPh sb="0" eb="1">
      <t>ミドリ</t>
    </rPh>
    <phoneticPr fontId="5"/>
  </si>
  <si>
    <t>専攻医の処遇
（基幹施設）</t>
    <rPh sb="8" eb="12">
      <t>キカンシセツ</t>
    </rPh>
    <phoneticPr fontId="5"/>
  </si>
  <si>
    <r>
      <t xml:space="preserve">取得学位
</t>
    </r>
    <r>
      <rPr>
        <sz val="9"/>
        <color theme="1"/>
        <rFont val="ＭＳ Ｐゴシック"/>
        <family val="3"/>
        <charset val="128"/>
        <scheme val="minor"/>
      </rPr>
      <t>※取得年月も記載</t>
    </r>
    <rPh sb="0" eb="4">
      <t>シュトクガクイ</t>
    </rPh>
    <rPh sb="6" eb="10">
      <t>シュトクネンゲツ</t>
    </rPh>
    <rPh sb="11" eb="13">
      <t>キサイ</t>
    </rPh>
    <phoneticPr fontId="5"/>
  </si>
  <si>
    <t>基幹施設</t>
    <rPh sb="0" eb="4">
      <t>キカンシセツ</t>
    </rPh>
    <phoneticPr fontId="5"/>
  </si>
  <si>
    <t>連携施設　概要と診療実績</t>
    <rPh sb="0" eb="4">
      <t>レンケイシセツ</t>
    </rPh>
    <rPh sb="5" eb="7">
      <t>ガイヨウ</t>
    </rPh>
    <rPh sb="8" eb="12">
      <t>シンリョウジッセキ</t>
    </rPh>
    <phoneticPr fontId="5"/>
  </si>
  <si>
    <t>認定番号</t>
    <rPh sb="0" eb="4">
      <t>ニンテイバンゴウ</t>
    </rPh>
    <phoneticPr fontId="5"/>
  </si>
  <si>
    <t>常勤・非常勤</t>
    <rPh sb="0" eb="2">
      <t>ジョウキン</t>
    </rPh>
    <rPh sb="3" eb="6">
      <t>ヒジョウキン</t>
    </rPh>
    <phoneticPr fontId="5"/>
  </si>
  <si>
    <t>合計</t>
    <rPh sb="0" eb="2">
      <t>ゴウケイ</t>
    </rPh>
    <phoneticPr fontId="5"/>
  </si>
  <si>
    <t>合計</t>
    <rPh sb="0" eb="2">
      <t>ゴウケイ</t>
    </rPh>
    <phoneticPr fontId="5"/>
  </si>
  <si>
    <t>専攻医の処遇
（連携施設）
※各連携施設毎に記載してください。
行が不足する場合はコピーして追加してください。</t>
    <rPh sb="8" eb="12">
      <t>レンケイシセツ</t>
    </rPh>
    <rPh sb="15" eb="16">
      <t>カク</t>
    </rPh>
    <rPh sb="16" eb="21">
      <t>レンケイシセツゴト</t>
    </rPh>
    <rPh sb="22" eb="24">
      <t>キサイ</t>
    </rPh>
    <rPh sb="32" eb="33">
      <t>ギョウ</t>
    </rPh>
    <rPh sb="34" eb="36">
      <t>フソク</t>
    </rPh>
    <rPh sb="38" eb="40">
      <t>バアイ</t>
    </rPh>
    <rPh sb="46" eb="48">
      <t>ツイカ</t>
    </rPh>
    <phoneticPr fontId="5"/>
  </si>
  <si>
    <t>【本プログラム以外に参加するプログラムがある場合のみ】
本プログラム以外の参加プログラム名および症例配分割合</t>
    <rPh sb="1" eb="2">
      <t>ホン</t>
    </rPh>
    <rPh sb="7" eb="9">
      <t>イガイ</t>
    </rPh>
    <rPh sb="10" eb="12">
      <t>サンカ</t>
    </rPh>
    <rPh sb="22" eb="24">
      <t>バアイ</t>
    </rPh>
    <rPh sb="29" eb="30">
      <t>ホン</t>
    </rPh>
    <rPh sb="35" eb="37">
      <t>イガイ</t>
    </rPh>
    <rPh sb="38" eb="40">
      <t>サンカ</t>
    </rPh>
    <rPh sb="45" eb="46">
      <t>メイ</t>
    </rPh>
    <rPh sb="49" eb="55">
      <t>ショウレイハイブンワリアイ</t>
    </rPh>
    <phoneticPr fontId="10"/>
  </si>
  <si>
    <t xml:space="preserve">当該施設が複数のプログラムに参加する場合は、診療実績に関して本プログラムへ何%振り分けるかを決める必要があります。
</t>
    <rPh sb="0" eb="2">
      <t>トウガイ</t>
    </rPh>
    <rPh sb="2" eb="4">
      <t>シセツ</t>
    </rPh>
    <rPh sb="5" eb="7">
      <t>フクスウ</t>
    </rPh>
    <rPh sb="14" eb="16">
      <t>サンカ</t>
    </rPh>
    <rPh sb="18" eb="20">
      <t>バアイ</t>
    </rPh>
    <rPh sb="22" eb="24">
      <t>シンリョウ</t>
    </rPh>
    <rPh sb="24" eb="26">
      <t>ジッセキ</t>
    </rPh>
    <rPh sb="27" eb="28">
      <t>カン</t>
    </rPh>
    <rPh sb="30" eb="31">
      <t>ホン</t>
    </rPh>
    <rPh sb="37" eb="38">
      <t>ナン</t>
    </rPh>
    <rPh sb="39" eb="40">
      <t>フ</t>
    </rPh>
    <rPh sb="41" eb="42">
      <t>ワ</t>
    </rPh>
    <rPh sb="46" eb="47">
      <t>キ</t>
    </rPh>
    <rPh sb="49" eb="51">
      <t>ヒツヨウ</t>
    </rPh>
    <phoneticPr fontId="2"/>
  </si>
  <si>
    <t>1. プログラム詳細</t>
    <rPh sb="8" eb="10">
      <t>ショウサイ</t>
    </rPh>
    <phoneticPr fontId="5"/>
  </si>
  <si>
    <t>2. 施設詳細</t>
    <rPh sb="3" eb="7">
      <t>シセツショウサイ</t>
    </rPh>
    <phoneticPr fontId="5"/>
  </si>
  <si>
    <t>3. 冊子情報</t>
    <rPh sb="3" eb="5">
      <t>サッシ</t>
    </rPh>
    <rPh sb="5" eb="7">
      <t>ジョウホウ</t>
    </rPh>
    <phoneticPr fontId="5"/>
  </si>
  <si>
    <t>4. 施設群　診療実績</t>
    <rPh sb="3" eb="6">
      <t>シセツグン</t>
    </rPh>
    <rPh sb="7" eb="11">
      <t>シンリョウジッセキ</t>
    </rPh>
    <phoneticPr fontId="5"/>
  </si>
  <si>
    <t>按分後の人数
（自動計算）</t>
    <rPh sb="0" eb="3">
      <t>アンブンゴ</t>
    </rPh>
    <rPh sb="4" eb="6">
      <t>ニンズウ</t>
    </rPh>
    <rPh sb="8" eb="12">
      <t>ジドウケイサン</t>
    </rPh>
    <phoneticPr fontId="5"/>
  </si>
  <si>
    <t>基幹</t>
    <rPh sb="0" eb="2">
      <t>キカン</t>
    </rPh>
    <phoneticPr fontId="5"/>
  </si>
  <si>
    <r>
      <t>(1) 専門研修基幹施設の認定基準
泌尿器科専門研修プログラム整備基準では専門研修基幹施設の認定基準を以下のように定めています。
 専門研修プログラムを管理し、当該プログラムに参加する専攻医および専門研修連携施設を統括する。
 初期臨床研修の基幹型臨床研修病院の指定基準（十分な指導医数、図書館設置、CPCなどの定期開催など）を満たす教育病院としての水準が保証されている。
 日本泌尿器科学会拠点教育施設である。
 全身麻酔・硬膜外麻酔・腰椎麻酔で行う泌尿器科手術が年間100件以上である。
 泌尿器科指導医が1名以上常勤医師として在籍している。
 認定は日本泌尿器科学会の専門研修委員会が定める専門研修基幹施設の認定基準に従い、日本泌尿器科学会の専門研修委員会が行う。
 研修内容に関する監査・調査に対応出来る体制を備えていること。
 施設実地調査(サイトビジット)による評価に対応できる。
本プログラムの研修基幹施設である</t>
    </r>
    <r>
      <rPr>
        <sz val="11"/>
        <color rgb="FF00B050"/>
        <rFont val="ＭＳ Ｐゴシック"/>
        <family val="3"/>
        <charset val="128"/>
        <scheme val="minor"/>
      </rPr>
      <t>●●大学附属病院</t>
    </r>
    <r>
      <rPr>
        <sz val="11"/>
        <rFont val="ＭＳ Ｐゴシック"/>
        <family val="3"/>
        <charset val="128"/>
        <scheme val="minor"/>
      </rPr>
      <t>は以上の要件を全てみたしています。実際の診療実績に関しては別添資料を参照して下さい。</t>
    </r>
    <phoneticPr fontId="5"/>
  </si>
  <si>
    <t>(2)講習などの受講や論文・学会発表：　40単位（更新基準と合わせる）
▶共通講習
2025年度までの専門医認定申請者：最小３単位、最大１０単位、ただし必修講習Aを各１単位以上含むこと。
2026年度以降の専門医認定申請者：最小８単位、最大１０単位、ただし必修講習A・必修講習Bを各１単位以上含むこと。
【必修講習A】
（必修項目：4年間に1単位以上）
 医療安全
 感染対策
 医療倫理
【必修講習B】
（2026年度以降専門医認定申請者のみ必修項目：4年間に各1単位以上）
・ 医療制度と法律
・ 地域医療
・ 医療福祉制度
・ 医療経済（保険医療等）
・ 両立支援
【任意講習C】
・ 臨床研究・臨床試験
・ 災害医療
　▶泌尿器科領域講習（最小１５単位）
　　・日本泌尿器科学会総会での指定セッション受講：１時間1単位
　　・日本泌尿器科学会地区総会での指定セッション受講 ：１時間1単位
　　・その他　日本泌尿器科学会が指定する講習受講：１時間１単位
　▶学術業績・診療以外の活動実績（最小3単位、最大15単位）
　　・日本泌尿器科学会総会の出席証明：3単位
　　・日本泌尿器科学会地区総会の出席証明：3単位
　　・日本泌尿器科学会が定める泌尿器科学会関連学会の出席証明：2単位
　　・日本泌尿器科学会が定める研究会等の出席証明：1単位
　　・論文著者は2単位、学会発表本人は1単位。</t>
    <rPh sb="46" eb="48">
      <t>ネンド</t>
    </rPh>
    <rPh sb="51" eb="54">
      <t>センモンイ</t>
    </rPh>
    <rPh sb="54" eb="58">
      <t>ニンテイシンセイ</t>
    </rPh>
    <rPh sb="58" eb="59">
      <t>シャ</t>
    </rPh>
    <rPh sb="78" eb="80">
      <t>コウシュウ</t>
    </rPh>
    <rPh sb="82" eb="83">
      <t>カク</t>
    </rPh>
    <rPh sb="98" eb="100">
      <t>ネンド</t>
    </rPh>
    <rPh sb="100" eb="102">
      <t>イコウ</t>
    </rPh>
    <rPh sb="134" eb="138">
      <t>ヒッシュウコウシュウ</t>
    </rPh>
    <rPh sb="140" eb="141">
      <t>カク</t>
    </rPh>
    <rPh sb="218" eb="223">
      <t>ニンテイシンセイシャ</t>
    </rPh>
    <rPh sb="234" eb="235">
      <t>カク</t>
    </rPh>
    <rPh sb="438" eb="440">
      <t>ギョウセキ</t>
    </rPh>
    <rPh sb="451" eb="453">
      <t>サイショウ</t>
    </rPh>
    <rPh sb="454" eb="456">
      <t>タンイ</t>
    </rPh>
    <phoneticPr fontId="10"/>
  </si>
  <si>
    <r>
      <t xml:space="preserve">プログラム名称
</t>
    </r>
    <r>
      <rPr>
        <sz val="9"/>
        <color theme="1"/>
        <rFont val="ＭＳ Ｐゴシック"/>
        <family val="3"/>
        <charset val="128"/>
        <scheme val="minor"/>
      </rPr>
      <t>※【新規申請の場合】
やむを得ない場合を除き、「○○病院○○科専門研修プログラム」の「専門研修プログラム」を除いた部分が18文字以下となるようお願いします。</t>
    </r>
    <rPh sb="5" eb="7">
      <t>メイショウ</t>
    </rPh>
    <rPh sb="10" eb="14">
      <t>シンキシンセイ</t>
    </rPh>
    <rPh sb="15" eb="17">
      <t>バアイ</t>
    </rPh>
    <rPh sb="22" eb="23">
      <t>エ</t>
    </rPh>
    <rPh sb="25" eb="27">
      <t>バアイ</t>
    </rPh>
    <rPh sb="28" eb="29">
      <t>ノゾ</t>
    </rPh>
    <rPh sb="65" eb="67">
      <t>ブブン</t>
    </rPh>
    <rPh sb="72" eb="74">
      <t>イカ</t>
    </rPh>
    <rPh sb="80" eb="81">
      <t>ネガ</t>
    </rPh>
    <phoneticPr fontId="5"/>
  </si>
  <si>
    <t>事務担当</t>
    <rPh sb="0" eb="4">
      <t>ジムタントウ</t>
    </rPh>
    <phoneticPr fontId="5"/>
  </si>
  <si>
    <t>専門研修指導医の人数</t>
    <rPh sb="0" eb="7">
      <t>センモンケンシュウシドウイ</t>
    </rPh>
    <rPh sb="8" eb="10">
      <t>ニンズウ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</si>
</sst>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0"/>
    <numFmt numFmtId="178" formatCode="0&quot;%&quot;"/>
    <numFmt numFmtId="179" formatCode="m&quot;月&quot;d&quot;日&quot;&quot;頃&quot;"/>
    <numFmt numFmtId="180" formatCode="0.0_ "/>
    <numFmt numFmtId="181" formatCode="0.00_ "/>
    <numFmt numFmtId="182" formatCode="#"/>
  </numFmts>
  <fonts count="3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color indexed="0"/>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2"/>
      <scheme val="minor"/>
    </font>
    <font>
      <sz val="12"/>
      <color theme="1"/>
      <name val="ＭＳ Ｐゴシック"/>
      <family val="2"/>
      <charset val="128"/>
      <scheme val="minor"/>
    </font>
    <font>
      <sz val="16"/>
      <name val="ＭＳ Ｐゴシック"/>
      <family val="2"/>
      <scheme val="minor"/>
    </font>
    <font>
      <sz val="14"/>
      <name val="ＭＳ Ｐゴシック"/>
      <family val="3"/>
      <charset val="128"/>
      <scheme val="minor"/>
    </font>
    <font>
      <sz val="9"/>
      <name val="ＭＳ Ｐゴシック"/>
      <family val="2"/>
      <scheme val="minor"/>
    </font>
    <font>
      <sz val="14"/>
      <name val="ＭＳ Ｐゴシック"/>
      <family val="2"/>
      <scheme val="minor"/>
    </font>
    <font>
      <sz val="8"/>
      <name val="ＭＳ Ｐゴシック"/>
      <family val="3"/>
      <charset val="128"/>
      <scheme val="minor"/>
    </font>
    <font>
      <sz val="11"/>
      <color rgb="FF00B050"/>
      <name val="ＭＳ Ｐゴシック"/>
      <family val="3"/>
      <charset val="128"/>
      <scheme val="minor"/>
    </font>
    <font>
      <sz val="9"/>
      <color indexed="81"/>
      <name val="ＭＳ Ｐゴシック"/>
      <family val="3"/>
      <charset val="128"/>
    </font>
    <font>
      <b/>
      <sz val="9"/>
      <color indexed="81"/>
      <name val="ＭＳ Ｐゴシック"/>
      <family val="3"/>
      <charset val="128"/>
    </font>
    <font>
      <sz val="9"/>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s>
  <fills count="4">
    <fill>
      <patternFill patternType="none"/>
    </fill>
    <fill>
      <patternFill patternType="gray125"/>
    </fill>
    <fill>
      <patternFill patternType="solid">
        <fgColor rgb="FFEAEAEA"/>
        <bgColor indexed="64"/>
      </patternFill>
    </fill>
    <fill>
      <patternFill patternType="solid">
        <fgColor rgb="FFFFCCCC"/>
        <bgColor indexed="64"/>
      </patternFill>
    </fill>
  </fills>
  <borders count="7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indexed="64"/>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hair">
        <color auto="1"/>
      </left>
      <right style="hair">
        <color auto="1"/>
      </right>
      <top style="thin">
        <color auto="1"/>
      </top>
      <bottom/>
      <diagonal/>
    </border>
    <border>
      <left style="hair">
        <color indexed="64"/>
      </left>
      <right style="hair">
        <color indexed="64"/>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diagonal/>
    </border>
    <border>
      <left style="hair">
        <color indexed="64"/>
      </left>
      <right style="hair">
        <color indexed="64"/>
      </right>
      <top style="thin">
        <color auto="1"/>
      </top>
      <bottom style="hair">
        <color auto="1"/>
      </bottom>
      <diagonal/>
    </border>
    <border>
      <left style="hair">
        <color auto="1"/>
      </left>
      <right style="hair">
        <color auto="1"/>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auto="1"/>
      </bottom>
      <diagonal/>
    </border>
    <border>
      <left style="hair">
        <color auto="1"/>
      </left>
      <right style="hair">
        <color auto="1"/>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auto="1"/>
      </left>
      <right style="hair">
        <color auto="1"/>
      </right>
      <top style="double">
        <color indexed="64"/>
      </top>
      <bottom style="thin">
        <color indexed="64"/>
      </bottom>
      <diagonal/>
    </border>
    <border>
      <left/>
      <right/>
      <top/>
      <bottom style="thin">
        <color auto="1"/>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auto="1"/>
      </bottom>
      <diagonal/>
    </border>
    <border>
      <left style="thin">
        <color indexed="64"/>
      </left>
      <right style="medium">
        <color indexed="64"/>
      </right>
      <top style="thin">
        <color indexed="64"/>
      </top>
      <bottom style="hair">
        <color auto="1"/>
      </bottom>
      <diagonal/>
    </border>
    <border>
      <left style="medium">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style="hair">
        <color auto="1"/>
      </top>
      <bottom style="thin">
        <color auto="1"/>
      </bottom>
      <diagonal/>
    </border>
    <border>
      <left style="thin">
        <color indexed="64"/>
      </left>
      <right style="medium">
        <color indexed="64"/>
      </right>
      <top style="hair">
        <color auto="1"/>
      </top>
      <bottom style="thin">
        <color auto="1"/>
      </bottom>
      <diagonal/>
    </border>
    <border>
      <left style="medium">
        <color indexed="64"/>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hair">
        <color auto="1"/>
      </left>
      <right style="thin">
        <color auto="1"/>
      </right>
      <top style="thin">
        <color auto="1"/>
      </top>
      <bottom/>
      <diagonal/>
    </border>
    <border>
      <left style="thin">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auto="1"/>
      </right>
      <top/>
      <bottom style="double">
        <color indexed="64"/>
      </bottom>
      <diagonal/>
    </border>
  </borders>
  <cellStyleXfs count="10">
    <xf numFmtId="0" fontId="0" fillId="0" borderId="0"/>
    <xf numFmtId="0" fontId="7" fillId="0" borderId="0"/>
    <xf numFmtId="0" fontId="6" fillId="0" borderId="0"/>
    <xf numFmtId="0" fontId="9" fillId="0" borderId="0">
      <alignment vertical="center"/>
    </xf>
    <xf numFmtId="0" fontId="8" fillId="0" borderId="0">
      <alignment vertical="center"/>
    </xf>
    <xf numFmtId="0" fontId="4" fillId="0" borderId="0">
      <alignment vertical="center"/>
    </xf>
    <xf numFmtId="0" fontId="3" fillId="0" borderId="0">
      <alignment vertical="center"/>
    </xf>
    <xf numFmtId="0" fontId="1" fillId="0" borderId="0">
      <alignment vertical="center"/>
    </xf>
    <xf numFmtId="0" fontId="21" fillId="0" borderId="0"/>
    <xf numFmtId="9" fontId="21" fillId="0" borderId="0" applyFont="0" applyFill="0" applyBorder="0" applyAlignment="0" applyProtection="0">
      <alignment vertical="center"/>
    </xf>
  </cellStyleXfs>
  <cellXfs count="458">
    <xf numFmtId="0" fontId="0" fillId="0" borderId="0" xfId="0"/>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176" fontId="13" fillId="0" borderId="22" xfId="4" applyNumberFormat="1" applyFont="1" applyFill="1" applyBorder="1" applyAlignment="1" applyProtection="1">
      <alignment horizontal="center" vertical="center"/>
      <protection locked="0"/>
    </xf>
    <xf numFmtId="176" fontId="13" fillId="0" borderId="21" xfId="4" applyNumberFormat="1" applyFont="1" applyFill="1" applyBorder="1" applyAlignment="1" applyProtection="1">
      <alignment horizontal="center" vertical="center"/>
      <protection locked="0"/>
    </xf>
    <xf numFmtId="177" fontId="13" fillId="0" borderId="35" xfId="4" applyNumberFormat="1" applyFont="1" applyFill="1" applyBorder="1" applyAlignment="1" applyProtection="1">
      <alignment horizontal="center" vertical="center"/>
      <protection locked="0"/>
    </xf>
    <xf numFmtId="1" fontId="13" fillId="0" borderId="38" xfId="4" applyNumberFormat="1" applyFont="1" applyFill="1" applyBorder="1" applyAlignment="1" applyProtection="1">
      <alignment horizontal="center" vertical="center"/>
      <protection locked="0"/>
    </xf>
    <xf numFmtId="0" fontId="13" fillId="0" borderId="8" xfId="4" applyFont="1" applyFill="1" applyBorder="1" applyProtection="1">
      <alignment vertical="center"/>
      <protection locked="0"/>
    </xf>
    <xf numFmtId="176" fontId="13" fillId="0" borderId="41" xfId="4" applyNumberFormat="1" applyFont="1" applyFill="1" applyBorder="1" applyAlignment="1" applyProtection="1">
      <alignment horizontal="center" vertical="center"/>
      <protection locked="0"/>
    </xf>
    <xf numFmtId="0" fontId="17" fillId="0" borderId="0" xfId="0" applyFont="1" applyFill="1" applyBorder="1" applyAlignment="1">
      <alignment vertical="center"/>
    </xf>
    <xf numFmtId="0" fontId="17" fillId="0" borderId="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67" xfId="0" applyFont="1" applyFill="1" applyBorder="1" applyAlignment="1">
      <alignment horizontal="left" vertical="center" wrapText="1"/>
    </xf>
    <xf numFmtId="0" fontId="17" fillId="0" borderId="20" xfId="0" applyFont="1" applyFill="1" applyBorder="1" applyAlignment="1">
      <alignment vertical="center"/>
    </xf>
    <xf numFmtId="0" fontId="17" fillId="0" borderId="5" xfId="0" applyFont="1" applyFill="1" applyBorder="1" applyAlignment="1">
      <alignment vertical="center"/>
    </xf>
    <xf numFmtId="0" fontId="17" fillId="0" borderId="18" xfId="0" applyFont="1" applyFill="1" applyBorder="1" applyAlignment="1">
      <alignment vertical="center"/>
    </xf>
    <xf numFmtId="20" fontId="17" fillId="0" borderId="20" xfId="0" applyNumberFormat="1" applyFont="1" applyFill="1" applyBorder="1" applyAlignment="1">
      <alignment horizontal="left" vertical="center" wrapText="1"/>
    </xf>
    <xf numFmtId="20" fontId="17" fillId="0" borderId="18" xfId="0" applyNumberFormat="1" applyFont="1" applyFill="1" applyBorder="1" applyAlignment="1">
      <alignment horizontal="left" vertical="center" wrapText="1"/>
    </xf>
    <xf numFmtId="0" fontId="17" fillId="0" borderId="68" xfId="0" applyFont="1" applyFill="1" applyBorder="1" applyAlignment="1">
      <alignment horizontal="left" vertical="center" wrapText="1"/>
    </xf>
    <xf numFmtId="49" fontId="13" fillId="0" borderId="36" xfId="4" applyNumberFormat="1" applyFont="1" applyFill="1" applyBorder="1" applyAlignment="1" applyProtection="1">
      <alignment horizontal="center" vertical="center"/>
      <protection locked="0"/>
    </xf>
    <xf numFmtId="0" fontId="17" fillId="0" borderId="5" xfId="0" applyFont="1" applyFill="1" applyBorder="1" applyAlignment="1">
      <alignment horizontal="left" vertical="center" wrapText="1"/>
    </xf>
    <xf numFmtId="0" fontId="17" fillId="0" borderId="0" xfId="0" applyFont="1" applyFill="1" applyAlignment="1">
      <alignment vertical="center"/>
    </xf>
    <xf numFmtId="0" fontId="17" fillId="0" borderId="20"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17"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17" fillId="0" borderId="0" xfId="0" applyFont="1" applyFill="1" applyAlignment="1" applyProtection="1">
      <alignment horizontal="left" vertical="center" wrapText="1"/>
      <protection locked="0"/>
    </xf>
    <xf numFmtId="49" fontId="17" fillId="0" borderId="0" xfId="0" applyNumberFormat="1" applyFont="1" applyFill="1" applyBorder="1" applyAlignment="1" applyProtection="1">
      <alignment vertical="center"/>
      <protection locked="0"/>
    </xf>
    <xf numFmtId="0" fontId="17"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17" fillId="0" borderId="19" xfId="0" applyFont="1" applyFill="1" applyBorder="1" applyAlignment="1" applyProtection="1">
      <alignment horizontal="left" vertical="center" wrapText="1"/>
      <protection locked="0"/>
    </xf>
    <xf numFmtId="49" fontId="17" fillId="0" borderId="19"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23" xfId="0" applyFont="1" applyFill="1" applyBorder="1" applyAlignment="1" applyProtection="1">
      <alignment vertical="center" wrapText="1"/>
      <protection locked="0"/>
    </xf>
    <xf numFmtId="0" fontId="17" fillId="0" borderId="23" xfId="0" applyFont="1" applyFill="1" applyBorder="1" applyAlignment="1" applyProtection="1">
      <alignment horizontal="left" vertical="center" wrapText="1"/>
      <protection locked="0"/>
    </xf>
    <xf numFmtId="0" fontId="16"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left" vertical="center" wrapText="1"/>
      <protection locked="0"/>
    </xf>
    <xf numFmtId="49" fontId="17" fillId="0" borderId="0" xfId="0" applyNumberFormat="1" applyFont="1" applyFill="1" applyBorder="1" applyAlignment="1" applyProtection="1">
      <alignment horizontal="center" vertical="center"/>
      <protection locked="0"/>
    </xf>
    <xf numFmtId="178" fontId="17" fillId="0" borderId="18" xfId="0" applyNumberFormat="1" applyFont="1" applyFill="1" applyBorder="1" applyAlignment="1" applyProtection="1">
      <alignment horizontal="left" vertical="center" wrapText="1"/>
      <protection locked="0"/>
    </xf>
    <xf numFmtId="178" fontId="17" fillId="0" borderId="0" xfId="0" applyNumberFormat="1" applyFont="1" applyFill="1" applyBorder="1" applyAlignment="1" applyProtection="1">
      <alignment horizontal="left" vertical="center" wrapText="1"/>
      <protection locked="0"/>
    </xf>
    <xf numFmtId="49" fontId="16" fillId="0" borderId="0" xfId="8" applyNumberFormat="1" applyFont="1" applyFill="1" applyAlignment="1" applyProtection="1">
      <alignment horizontal="center" vertical="center"/>
      <protection locked="0"/>
    </xf>
    <xf numFmtId="0" fontId="16" fillId="0" borderId="0" xfId="8" applyFont="1" applyFill="1" applyAlignment="1" applyProtection="1">
      <alignment vertical="center"/>
      <protection locked="0"/>
    </xf>
    <xf numFmtId="0" fontId="17" fillId="0" borderId="0" xfId="8" applyFont="1" applyFill="1" applyAlignment="1" applyProtection="1">
      <alignment vertical="center" wrapText="1"/>
      <protection locked="0"/>
    </xf>
    <xf numFmtId="0" fontId="17" fillId="0" borderId="0" xfId="8" applyFont="1" applyFill="1" applyAlignment="1" applyProtection="1">
      <alignment vertical="center"/>
      <protection locked="0"/>
    </xf>
    <xf numFmtId="0" fontId="17" fillId="0" borderId="0" xfId="8" applyFont="1" applyFill="1" applyAlignment="1" applyProtection="1">
      <alignment horizontal="left" vertical="center"/>
      <protection locked="0"/>
    </xf>
    <xf numFmtId="0" fontId="16" fillId="0" borderId="0" xfId="8" applyFont="1" applyFill="1" applyBorder="1" applyAlignment="1" applyProtection="1">
      <alignment vertical="center"/>
      <protection locked="0"/>
    </xf>
    <xf numFmtId="0" fontId="17" fillId="0" borderId="8" xfId="8" applyFont="1" applyFill="1" applyBorder="1" applyAlignment="1" applyProtection="1">
      <alignment vertical="center"/>
      <protection locked="0"/>
    </xf>
    <xf numFmtId="0" fontId="26" fillId="0" borderId="8" xfId="8" applyFont="1" applyFill="1" applyBorder="1" applyAlignment="1" applyProtection="1">
      <alignment horizontal="center" vertical="center" wrapText="1"/>
      <protection locked="0"/>
    </xf>
    <xf numFmtId="0" fontId="17" fillId="0" borderId="8" xfId="8" applyFont="1" applyFill="1" applyBorder="1" applyAlignment="1" applyProtection="1">
      <alignment horizontal="center" vertical="center" wrapText="1"/>
      <protection locked="0"/>
    </xf>
    <xf numFmtId="0" fontId="17" fillId="0" borderId="8" xfId="8" applyFont="1" applyFill="1" applyBorder="1" applyAlignment="1" applyProtection="1">
      <alignment horizontal="center" vertical="center"/>
      <protection locked="0"/>
    </xf>
    <xf numFmtId="49" fontId="16" fillId="0" borderId="0" xfId="8" quotePrefix="1" applyNumberFormat="1" applyFont="1" applyFill="1" applyAlignment="1" applyProtection="1">
      <alignment horizontal="center" vertical="center"/>
      <protection locked="0"/>
    </xf>
    <xf numFmtId="0" fontId="17" fillId="0" borderId="0" xfId="8" applyFont="1" applyFill="1" applyBorder="1" applyAlignment="1" applyProtection="1">
      <alignment horizontal="center" vertical="center" wrapText="1"/>
      <protection locked="0"/>
    </xf>
    <xf numFmtId="0" fontId="17" fillId="0" borderId="0" xfId="8" applyFont="1" applyFill="1" applyBorder="1" applyAlignment="1" applyProtection="1">
      <alignment vertical="center" wrapText="1"/>
      <protection locked="0"/>
    </xf>
    <xf numFmtId="0" fontId="17" fillId="0" borderId="0" xfId="8" applyFont="1" applyFill="1" applyBorder="1" applyAlignment="1" applyProtection="1">
      <alignment vertical="center"/>
      <protection locked="0"/>
    </xf>
    <xf numFmtId="0" fontId="17" fillId="0" borderId="21" xfId="8" applyFont="1" applyFill="1" applyBorder="1" applyAlignment="1" applyProtection="1">
      <alignment horizontal="center" vertical="center"/>
      <protection locked="0"/>
    </xf>
    <xf numFmtId="0" fontId="17" fillId="0" borderId="42" xfId="8" applyFont="1" applyFill="1" applyBorder="1" applyAlignment="1" applyProtection="1">
      <alignment horizontal="center" vertical="center"/>
      <protection locked="0"/>
    </xf>
    <xf numFmtId="0" fontId="17" fillId="0" borderId="22" xfId="8" applyFont="1" applyFill="1" applyBorder="1" applyAlignment="1" applyProtection="1">
      <alignment horizontal="center" vertical="center" wrapText="1"/>
      <protection locked="0"/>
    </xf>
    <xf numFmtId="0" fontId="17" fillId="0" borderId="20" xfId="8" applyFont="1" applyFill="1" applyBorder="1" applyAlignment="1" applyProtection="1">
      <alignment horizontal="left" vertical="center" wrapText="1"/>
      <protection locked="0"/>
    </xf>
    <xf numFmtId="0" fontId="17" fillId="0" borderId="39" xfId="8" applyFont="1" applyFill="1" applyBorder="1" applyAlignment="1" applyProtection="1">
      <alignment vertical="center"/>
      <protection locked="0"/>
    </xf>
    <xf numFmtId="0" fontId="17" fillId="0" borderId="34" xfId="8" applyFont="1" applyFill="1" applyBorder="1" applyAlignment="1" applyProtection="1">
      <alignment vertical="center"/>
      <protection locked="0"/>
    </xf>
    <xf numFmtId="180" fontId="17" fillId="0" borderId="0" xfId="8" applyNumberFormat="1" applyFont="1" applyFill="1" applyAlignment="1" applyProtection="1">
      <alignment horizontal="left" vertical="center"/>
      <protection locked="0"/>
    </xf>
    <xf numFmtId="0" fontId="19" fillId="0" borderId="18" xfId="8" applyFont="1" applyFill="1" applyBorder="1" applyAlignment="1" applyProtection="1">
      <alignment horizontal="left" vertical="center" wrapText="1" indent="1"/>
      <protection locked="0"/>
    </xf>
    <xf numFmtId="0" fontId="17" fillId="0" borderId="37" xfId="8" applyFont="1" applyFill="1" applyBorder="1" applyAlignment="1" applyProtection="1">
      <alignment vertical="center"/>
      <protection locked="0"/>
    </xf>
    <xf numFmtId="0" fontId="17" fillId="0" borderId="30" xfId="8" applyFont="1" applyFill="1" applyBorder="1" applyAlignment="1" applyProtection="1">
      <alignment vertical="center"/>
      <protection locked="0"/>
    </xf>
    <xf numFmtId="0" fontId="17" fillId="0" borderId="20" xfId="8" applyFont="1" applyFill="1" applyBorder="1" applyAlignment="1" applyProtection="1">
      <alignment vertical="center" wrapText="1"/>
      <protection locked="0"/>
    </xf>
    <xf numFmtId="0" fontId="17" fillId="0" borderId="8" xfId="8" applyFont="1" applyFill="1" applyBorder="1" applyAlignment="1" applyProtection="1">
      <alignment vertical="center" wrapText="1"/>
      <protection locked="0"/>
    </xf>
    <xf numFmtId="0" fontId="17" fillId="0" borderId="21" xfId="8" applyFont="1" applyFill="1" applyBorder="1" applyAlignment="1" applyProtection="1">
      <alignment vertical="center"/>
      <protection locked="0"/>
    </xf>
    <xf numFmtId="0" fontId="17" fillId="0" borderId="42" xfId="8" applyFont="1" applyFill="1" applyBorder="1" applyAlignment="1" applyProtection="1">
      <alignment vertical="center"/>
      <protection locked="0"/>
    </xf>
    <xf numFmtId="0" fontId="17" fillId="0" borderId="0" xfId="8" applyFont="1" applyFill="1" applyBorder="1" applyAlignment="1" applyProtection="1">
      <alignment horizontal="left" vertical="center"/>
      <protection locked="0"/>
    </xf>
    <xf numFmtId="0" fontId="17" fillId="0" borderId="0" xfId="8" applyFont="1" applyFill="1" applyBorder="1" applyAlignment="1" applyProtection="1">
      <alignment horizontal="left" vertical="center" wrapText="1"/>
      <protection locked="0"/>
    </xf>
    <xf numFmtId="0" fontId="17" fillId="0" borderId="0" xfId="8" applyFont="1" applyFill="1" applyAlignment="1" applyProtection="1">
      <alignment horizontal="left" vertical="center" wrapText="1"/>
      <protection locked="0"/>
    </xf>
    <xf numFmtId="0" fontId="16" fillId="0" borderId="0" xfId="8" applyFont="1" applyFill="1" applyBorder="1" applyAlignment="1" applyProtection="1">
      <alignment vertical="center" wrapText="1"/>
      <protection locked="0"/>
    </xf>
    <xf numFmtId="0" fontId="16" fillId="0" borderId="0" xfId="8" applyFont="1" applyFill="1" applyAlignment="1" applyProtection="1">
      <alignment horizontal="left" vertical="center"/>
      <protection locked="0"/>
    </xf>
    <xf numFmtId="0" fontId="17" fillId="0" borderId="22" xfId="8" applyFont="1" applyFill="1" applyBorder="1" applyAlignment="1" applyProtection="1">
      <alignment horizontal="center" vertical="center"/>
      <protection locked="0"/>
    </xf>
    <xf numFmtId="0" fontId="17" fillId="0" borderId="22" xfId="8" applyFont="1" applyFill="1" applyBorder="1" applyAlignment="1" applyProtection="1">
      <alignment vertical="center"/>
      <protection locked="0"/>
    </xf>
    <xf numFmtId="0" fontId="17" fillId="0" borderId="20" xfId="0" applyFont="1" applyFill="1" applyBorder="1" applyAlignment="1" applyProtection="1">
      <alignment vertical="center"/>
      <protection locked="0"/>
    </xf>
    <xf numFmtId="0" fontId="17" fillId="0" borderId="18" xfId="0" applyFont="1" applyFill="1" applyBorder="1" applyAlignment="1" applyProtection="1">
      <alignment vertical="center"/>
      <protection locked="0"/>
    </xf>
    <xf numFmtId="0" fontId="17" fillId="0" borderId="8" xfId="0" applyFont="1" applyFill="1" applyBorder="1" applyAlignment="1" applyProtection="1">
      <alignment horizontal="right" vertical="center" wrapText="1"/>
      <protection locked="0"/>
    </xf>
    <xf numFmtId="178" fontId="17" fillId="2" borderId="8" xfId="0" applyNumberFormat="1" applyFont="1" applyFill="1" applyBorder="1" applyAlignment="1" applyProtection="1">
      <alignment horizontal="left" vertical="center" wrapText="1"/>
    </xf>
    <xf numFmtId="180" fontId="17" fillId="2" borderId="40" xfId="8" applyNumberFormat="1" applyFont="1" applyFill="1" applyBorder="1" applyAlignment="1" applyProtection="1">
      <alignment vertical="center"/>
    </xf>
    <xf numFmtId="180" fontId="17" fillId="2" borderId="20" xfId="8" applyNumberFormat="1" applyFont="1" applyFill="1" applyBorder="1" applyAlignment="1" applyProtection="1">
      <alignment vertical="center"/>
    </xf>
    <xf numFmtId="180" fontId="17" fillId="2" borderId="36" xfId="8" applyNumberFormat="1" applyFont="1" applyFill="1" applyBorder="1" applyAlignment="1" applyProtection="1">
      <alignment vertical="center"/>
    </xf>
    <xf numFmtId="180" fontId="17" fillId="2" borderId="18" xfId="8" applyNumberFormat="1" applyFont="1" applyFill="1" applyBorder="1" applyAlignment="1" applyProtection="1">
      <alignment vertical="center"/>
    </xf>
    <xf numFmtId="180" fontId="17" fillId="2" borderId="22" xfId="8" applyNumberFormat="1" applyFont="1" applyFill="1" applyBorder="1" applyAlignment="1" applyProtection="1">
      <alignment vertical="center"/>
    </xf>
    <xf numFmtId="180" fontId="17" fillId="2" borderId="8" xfId="8" applyNumberFormat="1" applyFont="1" applyFill="1" applyBorder="1" applyAlignment="1" applyProtection="1">
      <alignment vertical="center"/>
    </xf>
    <xf numFmtId="0" fontId="17" fillId="2" borderId="3" xfId="8" applyFont="1" applyFill="1" applyBorder="1" applyAlignment="1" applyProtection="1">
      <alignment vertical="center"/>
    </xf>
    <xf numFmtId="0" fontId="22" fillId="0" borderId="0" xfId="0" applyFont="1" applyFill="1" applyProtection="1">
      <protection locked="0"/>
    </xf>
    <xf numFmtId="0" fontId="22" fillId="0" borderId="0" xfId="0" applyFont="1" applyFill="1" applyAlignment="1" applyProtection="1">
      <alignment wrapText="1"/>
      <protection locked="0"/>
    </xf>
    <xf numFmtId="176" fontId="22" fillId="0" borderId="0" xfId="0" applyNumberFormat="1" applyFont="1" applyFill="1" applyProtection="1">
      <protection locked="0"/>
    </xf>
    <xf numFmtId="177" fontId="22" fillId="0" borderId="0" xfId="0" applyNumberFormat="1" applyFont="1" applyFill="1" applyProtection="1">
      <protection locked="0"/>
    </xf>
    <xf numFmtId="1" fontId="22" fillId="0" borderId="0" xfId="0" applyNumberFormat="1" applyFont="1" applyFill="1" applyProtection="1">
      <protection locked="0"/>
    </xf>
    <xf numFmtId="0" fontId="13" fillId="0" borderId="0" xfId="4" applyFont="1" applyFill="1" applyProtection="1">
      <alignment vertical="center"/>
      <protection locked="0"/>
    </xf>
    <xf numFmtId="0" fontId="13" fillId="0" borderId="0" xfId="4" applyFont="1" applyFill="1" applyAlignment="1" applyProtection="1">
      <alignment vertical="center"/>
      <protection locked="0"/>
    </xf>
    <xf numFmtId="49" fontId="13" fillId="0" borderId="0" xfId="4" applyNumberFormat="1" applyFont="1" applyFill="1" applyAlignment="1" applyProtection="1">
      <alignment horizontal="center" vertical="center"/>
      <protection locked="0"/>
    </xf>
    <xf numFmtId="0" fontId="8" fillId="0" borderId="0" xfId="4" applyFont="1" applyFill="1" applyBorder="1" applyAlignment="1" applyProtection="1">
      <protection locked="0"/>
    </xf>
    <xf numFmtId="0" fontId="13" fillId="0" borderId="0" xfId="4" applyFont="1" applyFill="1" applyAlignment="1" applyProtection="1">
      <alignment vertical="center" wrapText="1"/>
      <protection locked="0"/>
    </xf>
    <xf numFmtId="49" fontId="13" fillId="0" borderId="37" xfId="4" applyNumberFormat="1" applyFont="1" applyFill="1" applyBorder="1" applyAlignment="1" applyProtection="1">
      <alignment horizontal="center" vertical="center" shrinkToFit="1"/>
      <protection locked="0"/>
    </xf>
    <xf numFmtId="0" fontId="13" fillId="0" borderId="38" xfId="4" applyFont="1" applyFill="1" applyBorder="1" applyAlignment="1" applyProtection="1">
      <alignment horizontal="center" vertical="center" wrapText="1"/>
      <protection locked="0"/>
    </xf>
    <xf numFmtId="0" fontId="13" fillId="0" borderId="28" xfId="4" applyFont="1" applyFill="1" applyBorder="1" applyProtection="1">
      <alignment vertical="center"/>
      <protection locked="0"/>
    </xf>
    <xf numFmtId="0" fontId="17" fillId="0" borderId="21" xfId="0" applyFont="1" applyFill="1" applyBorder="1" applyAlignment="1" applyProtection="1">
      <alignment horizontal="left" vertical="center" wrapText="1"/>
      <protection locked="0"/>
    </xf>
    <xf numFmtId="0" fontId="13" fillId="0" borderId="69" xfId="4" applyFont="1" applyFill="1" applyBorder="1" applyProtection="1">
      <alignment vertical="center"/>
      <protection locked="0"/>
    </xf>
    <xf numFmtId="0" fontId="20" fillId="0" borderId="45" xfId="0" applyFont="1" applyFill="1" applyBorder="1" applyAlignment="1" applyProtection="1">
      <alignment vertical="center" textRotation="255" shrinkToFit="1"/>
      <protection locked="0"/>
    </xf>
    <xf numFmtId="0" fontId="20" fillId="0" borderId="45" xfId="0" applyFont="1" applyFill="1" applyBorder="1" applyAlignment="1" applyProtection="1">
      <alignment vertical="center"/>
      <protection locked="0"/>
    </xf>
    <xf numFmtId="0" fontId="20" fillId="0" borderId="45" xfId="0" applyFont="1" applyFill="1" applyBorder="1" applyAlignment="1" applyProtection="1">
      <alignment vertical="center" wrapText="1"/>
      <protection locked="0"/>
    </xf>
    <xf numFmtId="176" fontId="20" fillId="0" borderId="49" xfId="0" applyNumberFormat="1" applyFont="1" applyFill="1" applyBorder="1" applyAlignment="1" applyProtection="1">
      <alignment vertical="center"/>
      <protection locked="0"/>
    </xf>
    <xf numFmtId="177" fontId="20" fillId="0" borderId="51" xfId="0" applyNumberFormat="1" applyFont="1" applyFill="1" applyBorder="1" applyAlignment="1" applyProtection="1">
      <alignment vertical="center"/>
      <protection locked="0"/>
    </xf>
    <xf numFmtId="1" fontId="20" fillId="0" borderId="50" xfId="0" applyNumberFormat="1" applyFont="1" applyFill="1" applyBorder="1" applyAlignment="1" applyProtection="1">
      <alignment vertical="center"/>
      <protection locked="0"/>
    </xf>
    <xf numFmtId="0" fontId="20" fillId="0" borderId="49" xfId="0" applyFont="1" applyFill="1" applyBorder="1" applyAlignment="1" applyProtection="1">
      <alignment vertical="center"/>
      <protection locked="0"/>
    </xf>
    <xf numFmtId="0" fontId="20" fillId="0" borderId="50" xfId="0" applyFont="1" applyFill="1" applyBorder="1" applyAlignment="1" applyProtection="1">
      <alignment vertical="center"/>
      <protection locked="0"/>
    </xf>
    <xf numFmtId="0" fontId="20" fillId="0" borderId="70" xfId="0" applyFont="1" applyFill="1" applyBorder="1" applyAlignment="1" applyProtection="1">
      <alignment vertical="center"/>
      <protection locked="0"/>
    </xf>
    <xf numFmtId="0" fontId="20" fillId="0" borderId="0" xfId="0" applyFont="1" applyFill="1" applyAlignment="1" applyProtection="1">
      <alignment vertical="center"/>
      <protection locked="0"/>
    </xf>
    <xf numFmtId="0" fontId="20" fillId="0" borderId="0" xfId="0" applyFont="1" applyFill="1" applyProtection="1">
      <protection locked="0"/>
    </xf>
    <xf numFmtId="0" fontId="20" fillId="0" borderId="0" xfId="0" applyFont="1" applyFill="1" applyAlignment="1" applyProtection="1">
      <alignment wrapText="1"/>
      <protection locked="0"/>
    </xf>
    <xf numFmtId="176" fontId="20" fillId="0" borderId="0" xfId="0" applyNumberFormat="1" applyFont="1" applyFill="1" applyProtection="1">
      <protection locked="0"/>
    </xf>
    <xf numFmtId="177" fontId="20" fillId="0" borderId="0" xfId="0" applyNumberFormat="1" applyFont="1" applyFill="1" applyProtection="1">
      <protection locked="0"/>
    </xf>
    <xf numFmtId="1" fontId="20" fillId="0" borderId="0" xfId="0" applyNumberFormat="1" applyFont="1" applyFill="1" applyProtection="1">
      <protection locked="0"/>
    </xf>
    <xf numFmtId="181" fontId="13" fillId="2" borderId="7" xfId="4" applyNumberFormat="1" applyFont="1" applyFill="1" applyBorder="1" applyAlignment="1" applyProtection="1">
      <alignment vertical="center"/>
    </xf>
    <xf numFmtId="181" fontId="13" fillId="2" borderId="45" xfId="0" applyNumberFormat="1" applyFont="1" applyFill="1" applyBorder="1" applyAlignment="1" applyProtection="1">
      <alignment vertical="center"/>
    </xf>
    <xf numFmtId="0" fontId="16" fillId="0" borderId="0" xfId="3" applyFont="1" applyFill="1" applyAlignment="1" applyProtection="1">
      <alignment horizontal="left" vertical="center"/>
      <protection locked="0"/>
    </xf>
    <xf numFmtId="0" fontId="20" fillId="0" borderId="0" xfId="0" applyFont="1" applyFill="1" applyAlignment="1" applyProtection="1">
      <alignment vertical="center" wrapText="1"/>
      <protection locked="0"/>
    </xf>
    <xf numFmtId="0" fontId="24" fillId="0" borderId="0" xfId="0" applyFont="1" applyFill="1" applyAlignment="1" applyProtection="1">
      <alignment vertical="center"/>
      <protection locked="0"/>
    </xf>
    <xf numFmtId="0" fontId="20" fillId="0" borderId="0" xfId="3" applyFont="1" applyFill="1" applyAlignment="1" applyProtection="1">
      <alignment horizontal="left" vertical="center"/>
      <protection locked="0"/>
    </xf>
    <xf numFmtId="0" fontId="25"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15" fillId="0" borderId="0" xfId="0" applyFont="1" applyFill="1" applyAlignment="1" applyProtection="1">
      <alignment horizontal="justify" vertical="center"/>
      <protection locked="0"/>
    </xf>
    <xf numFmtId="0" fontId="13" fillId="0" borderId="0" xfId="0" applyFont="1" applyFill="1" applyAlignment="1" applyProtection="1">
      <alignment horizontal="justify" vertical="center"/>
      <protection locked="0"/>
    </xf>
    <xf numFmtId="0" fontId="20" fillId="0" borderId="1" xfId="0" applyFont="1" applyFill="1" applyBorder="1" applyAlignment="1" applyProtection="1">
      <alignment horizontal="center" vertical="center" wrapText="1"/>
      <protection locked="0"/>
    </xf>
    <xf numFmtId="0" fontId="20" fillId="3" borderId="54" xfId="0" applyFont="1" applyFill="1" applyBorder="1" applyAlignment="1" applyProtection="1">
      <alignment horizontal="center" vertical="center" wrapText="1"/>
      <protection locked="0"/>
    </xf>
    <xf numFmtId="0" fontId="20" fillId="3" borderId="55" xfId="0" applyFont="1" applyFill="1" applyBorder="1" applyAlignment="1" applyProtection="1">
      <alignment horizontal="center" vertical="center" wrapText="1"/>
      <protection locked="0"/>
    </xf>
    <xf numFmtId="0" fontId="20" fillId="0" borderId="9" xfId="0" applyFont="1" applyFill="1" applyBorder="1" applyAlignment="1" applyProtection="1">
      <alignment vertical="center" wrapText="1"/>
      <protection locked="0"/>
    </xf>
    <xf numFmtId="0" fontId="20" fillId="0" borderId="15" xfId="0" applyFont="1" applyFill="1" applyBorder="1" applyAlignment="1" applyProtection="1">
      <alignment vertical="center" wrapText="1"/>
      <protection locked="0"/>
    </xf>
    <xf numFmtId="0" fontId="20" fillId="0" borderId="12" xfId="0" applyFont="1" applyFill="1" applyBorder="1" applyAlignment="1" applyProtection="1">
      <alignment vertical="center" wrapText="1"/>
      <protection locked="0"/>
    </xf>
    <xf numFmtId="0" fontId="17" fillId="2" borderId="3" xfId="0" applyFont="1" applyFill="1" applyBorder="1" applyAlignment="1" applyProtection="1">
      <alignment vertical="center"/>
    </xf>
    <xf numFmtId="0" fontId="17" fillId="2" borderId="24" xfId="0" applyFont="1" applyFill="1" applyBorder="1" applyAlignment="1" applyProtection="1">
      <alignment vertical="center"/>
    </xf>
    <xf numFmtId="0" fontId="17" fillId="3" borderId="71" xfId="0" applyFont="1" applyFill="1" applyBorder="1" applyAlignment="1" applyProtection="1">
      <alignment vertical="center"/>
    </xf>
    <xf numFmtId="0" fontId="20" fillId="2" borderId="8" xfId="0" applyFont="1" applyFill="1" applyBorder="1" applyAlignment="1" applyProtection="1">
      <alignment horizontal="left" vertical="center"/>
    </xf>
    <xf numFmtId="0" fontId="20" fillId="3" borderId="57" xfId="0" applyFont="1" applyFill="1" applyBorder="1" applyAlignment="1" applyProtection="1">
      <alignment horizontal="center" vertical="center"/>
    </xf>
    <xf numFmtId="0" fontId="20" fillId="3" borderId="59" xfId="0" applyFont="1" applyFill="1" applyBorder="1" applyAlignment="1" applyProtection="1">
      <alignment horizontal="center" vertical="center"/>
    </xf>
    <xf numFmtId="0" fontId="20" fillId="3" borderId="61" xfId="0" applyFont="1" applyFill="1" applyBorder="1" applyAlignment="1" applyProtection="1">
      <alignment horizontal="center" vertical="center" wrapText="1"/>
    </xf>
    <xf numFmtId="0" fontId="20" fillId="3" borderId="63" xfId="0" applyFont="1" applyFill="1" applyBorder="1" applyAlignment="1" applyProtection="1">
      <alignment horizontal="center" vertical="center"/>
    </xf>
    <xf numFmtId="49" fontId="20" fillId="0" borderId="0" xfId="0" applyNumberFormat="1"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vertical="center" wrapText="1"/>
      <protection locked="0"/>
    </xf>
    <xf numFmtId="0" fontId="20" fillId="0" borderId="0" xfId="0" applyFont="1" applyFill="1" applyAlignment="1" applyProtection="1">
      <alignment horizontal="left" vertical="center" wrapText="1"/>
      <protection locked="0"/>
    </xf>
    <xf numFmtId="49" fontId="25" fillId="0" borderId="0" xfId="0" applyNumberFormat="1" applyFont="1" applyAlignment="1" applyProtection="1">
      <alignment vertical="center"/>
      <protection locked="0"/>
    </xf>
    <xf numFmtId="0" fontId="23" fillId="0" borderId="0" xfId="0" applyFont="1" applyAlignment="1" applyProtection="1">
      <alignment vertical="center"/>
      <protection locked="0"/>
    </xf>
    <xf numFmtId="49" fontId="20" fillId="0" borderId="8" xfId="0" applyNumberFormat="1" applyFont="1" applyBorder="1" applyAlignment="1" applyProtection="1">
      <alignment horizontal="center" vertical="center"/>
      <protection locked="0"/>
    </xf>
    <xf numFmtId="0" fontId="17" fillId="0" borderId="0" xfId="0" applyFont="1" applyAlignment="1" applyProtection="1">
      <alignment vertical="center"/>
      <protection locked="0"/>
    </xf>
    <xf numFmtId="49" fontId="20" fillId="0" borderId="0" xfId="0" applyNumberFormat="1"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49" fontId="16" fillId="0" borderId="0" xfId="8" applyNumberFormat="1" applyFont="1" applyAlignment="1" applyProtection="1">
      <alignment horizontal="center" vertical="center"/>
      <protection locked="0"/>
    </xf>
    <xf numFmtId="0" fontId="16" fillId="0" borderId="0" xfId="8" applyFont="1" applyAlignment="1" applyProtection="1">
      <alignment vertical="center"/>
      <protection locked="0"/>
    </xf>
    <xf numFmtId="0" fontId="17" fillId="0" borderId="0" xfId="8" applyFont="1" applyAlignment="1" applyProtection="1">
      <alignment vertical="center" wrapText="1"/>
      <protection locked="0"/>
    </xf>
    <xf numFmtId="0" fontId="17" fillId="0" borderId="0" xfId="8" applyFont="1" applyAlignment="1" applyProtection="1">
      <alignment vertical="center"/>
      <protection locked="0"/>
    </xf>
    <xf numFmtId="0" fontId="20" fillId="0" borderId="0" xfId="0" applyFont="1" applyBorder="1" applyAlignment="1" applyProtection="1">
      <alignment vertical="center"/>
      <protection locked="0"/>
    </xf>
    <xf numFmtId="0" fontId="8" fillId="0" borderId="0" xfId="8" applyFont="1" applyAlignment="1" applyProtection="1">
      <alignment vertical="center"/>
      <protection locked="0"/>
    </xf>
    <xf numFmtId="0" fontId="8" fillId="0" borderId="0" xfId="8" applyFont="1" applyAlignment="1" applyProtection="1">
      <alignment horizontal="left" vertical="top"/>
      <protection locked="0"/>
    </xf>
    <xf numFmtId="0" fontId="17" fillId="0" borderId="8" xfId="8" applyFont="1" applyBorder="1" applyAlignment="1" applyProtection="1">
      <alignment vertical="center"/>
      <protection locked="0"/>
    </xf>
    <xf numFmtId="0" fontId="17" fillId="0" borderId="8" xfId="8" applyFont="1" applyBorder="1" applyAlignment="1" applyProtection="1">
      <alignment horizontal="center" vertical="center" wrapText="1"/>
      <protection locked="0"/>
    </xf>
    <xf numFmtId="0" fontId="17" fillId="0" borderId="0" xfId="8" applyFont="1" applyAlignment="1" applyProtection="1">
      <alignment horizontal="center" vertical="center" wrapText="1"/>
      <protection locked="0"/>
    </xf>
    <xf numFmtId="0" fontId="17" fillId="0" borderId="43" xfId="8" applyFont="1" applyBorder="1" applyAlignment="1" applyProtection="1">
      <alignment vertical="center"/>
      <protection locked="0"/>
    </xf>
    <xf numFmtId="0" fontId="17" fillId="0" borderId="0" xfId="8" applyFont="1" applyBorder="1" applyAlignment="1" applyProtection="1">
      <alignment vertical="center"/>
      <protection locked="0"/>
    </xf>
    <xf numFmtId="180" fontId="17" fillId="0" borderId="0" xfId="8" applyNumberFormat="1" applyFont="1" applyAlignment="1" applyProtection="1">
      <alignment vertical="center"/>
      <protection locked="0"/>
    </xf>
    <xf numFmtId="0" fontId="17" fillId="0" borderId="0" xfId="8" applyFont="1" applyAlignment="1" applyProtection="1">
      <alignment vertical="top"/>
      <protection locked="0"/>
    </xf>
    <xf numFmtId="0" fontId="17" fillId="0" borderId="0" xfId="8" applyFont="1" applyBorder="1" applyAlignment="1" applyProtection="1">
      <alignment vertical="center" wrapText="1"/>
      <protection locked="0"/>
    </xf>
    <xf numFmtId="49" fontId="23" fillId="0" borderId="0" xfId="0" applyNumberFormat="1" applyFont="1" applyAlignment="1" applyProtection="1">
      <alignment vertical="center"/>
      <protection locked="0"/>
    </xf>
    <xf numFmtId="0" fontId="17" fillId="0" borderId="0" xfId="0" applyFont="1" applyAlignment="1" applyProtection="1">
      <alignment vertical="center" wrapText="1"/>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vertical="center" wrapText="1"/>
      <protection locked="0"/>
    </xf>
    <xf numFmtId="179" fontId="17" fillId="0" borderId="0" xfId="0" applyNumberFormat="1"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wrapText="1"/>
    </xf>
    <xf numFmtId="180" fontId="17" fillId="2" borderId="45" xfId="8" applyNumberFormat="1" applyFont="1" applyFill="1" applyBorder="1" applyAlignment="1" applyProtection="1">
      <alignment vertical="center"/>
    </xf>
    <xf numFmtId="0" fontId="17" fillId="2" borderId="20" xfId="0" applyFont="1" applyFill="1" applyBorder="1" applyAlignment="1" applyProtection="1">
      <alignment vertical="center" wrapText="1"/>
    </xf>
    <xf numFmtId="0" fontId="17" fillId="2" borderId="19" xfId="0" applyFont="1" applyFill="1" applyBorder="1" applyAlignment="1" applyProtection="1">
      <alignment vertical="center" wrapText="1"/>
    </xf>
    <xf numFmtId="0" fontId="17" fillId="2" borderId="18" xfId="0" applyFont="1" applyFill="1" applyBorder="1" applyAlignment="1" applyProtection="1">
      <alignment vertical="center" wrapText="1"/>
    </xf>
    <xf numFmtId="0" fontId="17" fillId="0" borderId="8" xfId="0" applyFont="1" applyFill="1" applyBorder="1" applyAlignment="1" applyProtection="1">
      <alignment horizontal="left" vertical="top" wrapText="1"/>
      <protection locked="0"/>
    </xf>
    <xf numFmtId="0" fontId="17" fillId="0" borderId="6" xfId="0" applyFont="1" applyFill="1" applyBorder="1" applyAlignment="1" applyProtection="1">
      <alignment vertical="center"/>
      <protection locked="0"/>
    </xf>
    <xf numFmtId="0" fontId="17" fillId="0" borderId="7" xfId="0" applyFont="1" applyFill="1" applyBorder="1" applyAlignment="1" applyProtection="1">
      <alignment vertical="center"/>
      <protection locked="0"/>
    </xf>
    <xf numFmtId="0" fontId="20" fillId="0" borderId="49" xfId="0" applyFont="1" applyFill="1" applyBorder="1" applyAlignment="1" applyProtection="1">
      <alignment vertical="center" wrapText="1"/>
      <protection locked="0"/>
    </xf>
    <xf numFmtId="0" fontId="20" fillId="0" borderId="51" xfId="0" applyFont="1" applyFill="1" applyBorder="1" applyAlignment="1" applyProtection="1">
      <alignment vertical="center" wrapText="1"/>
      <protection locked="0"/>
    </xf>
    <xf numFmtId="0" fontId="13" fillId="0" borderId="41" xfId="4" applyFont="1" applyFill="1" applyBorder="1" applyAlignment="1" applyProtection="1">
      <alignment horizontal="center" vertical="center" wrapText="1"/>
      <protection locked="0"/>
    </xf>
    <xf numFmtId="0" fontId="13" fillId="0" borderId="35" xfId="4"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180" fontId="17" fillId="0" borderId="0" xfId="8" applyNumberFormat="1" applyFont="1" applyFill="1" applyAlignment="1" applyProtection="1">
      <alignment horizontal="left" vertical="center" wrapText="1"/>
      <protection locked="0"/>
    </xf>
    <xf numFmtId="0" fontId="16" fillId="0" borderId="0" xfId="8" applyFont="1" applyFill="1" applyAlignment="1" applyProtection="1">
      <alignment horizontal="left" vertical="center" wrapText="1"/>
      <protection locked="0"/>
    </xf>
    <xf numFmtId="0" fontId="17" fillId="0" borderId="8" xfId="0"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xf numFmtId="0" fontId="17" fillId="0" borderId="0" xfId="0" applyFont="1" applyFill="1" applyAlignment="1">
      <alignment wrapText="1"/>
    </xf>
    <xf numFmtId="0" fontId="16" fillId="0" borderId="0" xfId="0" applyFont="1" applyFill="1" applyBorder="1" applyAlignment="1">
      <alignment vertical="center"/>
    </xf>
    <xf numFmtId="0" fontId="17" fillId="0" borderId="6" xfId="8" applyFont="1" applyFill="1" applyBorder="1" applyAlignment="1" applyProtection="1">
      <alignment horizontal="left" vertical="center" wrapText="1"/>
      <protection locked="0"/>
    </xf>
    <xf numFmtId="0" fontId="19" fillId="0" borderId="7" xfId="8" applyFont="1" applyFill="1" applyBorder="1" applyAlignment="1" applyProtection="1">
      <alignment horizontal="left" vertical="center" wrapText="1" indent="1"/>
      <protection locked="0"/>
    </xf>
    <xf numFmtId="0" fontId="17" fillId="0" borderId="46" xfId="8" applyFont="1" applyFill="1" applyBorder="1" applyAlignment="1" applyProtection="1">
      <alignment vertical="center"/>
      <protection locked="0"/>
    </xf>
    <xf numFmtId="0" fontId="17" fillId="0" borderId="29" xfId="8" applyFont="1" applyFill="1" applyBorder="1" applyAlignment="1" applyProtection="1">
      <alignment vertical="center"/>
      <protection locked="0"/>
    </xf>
    <xf numFmtId="180" fontId="17" fillId="2" borderId="64" xfId="8" applyNumberFormat="1" applyFont="1" applyFill="1" applyBorder="1" applyAlignment="1" applyProtection="1">
      <alignment vertical="center"/>
    </xf>
    <xf numFmtId="180" fontId="17" fillId="2" borderId="6" xfId="8" applyNumberFormat="1" applyFont="1" applyFill="1" applyBorder="1" applyAlignment="1" applyProtection="1">
      <alignment vertical="center"/>
    </xf>
    <xf numFmtId="180" fontId="17" fillId="2" borderId="50" xfId="8" applyNumberFormat="1" applyFont="1" applyFill="1" applyBorder="1" applyAlignment="1" applyProtection="1">
      <alignment vertical="center"/>
    </xf>
    <xf numFmtId="0" fontId="17" fillId="0" borderId="45" xfId="8" applyFont="1" applyFill="1" applyBorder="1" applyAlignment="1" applyProtection="1">
      <alignment horizontal="center" vertical="center" textRotation="255" wrapText="1"/>
      <protection locked="0"/>
    </xf>
    <xf numFmtId="0" fontId="17" fillId="0" borderId="45" xfId="8" applyFont="1" applyFill="1" applyBorder="1" applyAlignment="1" applyProtection="1">
      <alignment vertical="center" wrapText="1"/>
      <protection locked="0"/>
    </xf>
    <xf numFmtId="0" fontId="17" fillId="0" borderId="8" xfId="0" applyFont="1" applyFill="1" applyBorder="1" applyAlignment="1" applyProtection="1">
      <alignment horizontal="center" vertical="center"/>
      <protection locked="0"/>
    </xf>
    <xf numFmtId="0" fontId="17" fillId="0" borderId="3" xfId="8" applyFont="1" applyFill="1" applyBorder="1" applyAlignment="1" applyProtection="1">
      <alignment horizontal="center" vertical="center" wrapText="1"/>
      <protection locked="0"/>
    </xf>
    <xf numFmtId="0" fontId="17" fillId="0" borderId="20" xfId="0" applyFont="1" applyFill="1" applyBorder="1" applyAlignment="1" applyProtection="1">
      <alignment horizontal="left" vertical="center" wrapText="1"/>
      <protection locked="0"/>
    </xf>
    <xf numFmtId="0" fontId="17" fillId="0" borderId="18" xfId="0" applyFont="1" applyFill="1" applyBorder="1" applyAlignment="1" applyProtection="1">
      <alignment horizontal="left" vertical="center" wrapText="1"/>
      <protection locked="0"/>
    </xf>
    <xf numFmtId="0" fontId="17" fillId="0" borderId="8" xfId="0" applyFont="1" applyFill="1" applyBorder="1" applyAlignment="1" applyProtection="1">
      <alignment vertical="center"/>
      <protection locked="0"/>
    </xf>
    <xf numFmtId="0" fontId="17" fillId="0" borderId="8" xfId="0" applyFont="1" applyFill="1" applyBorder="1" applyAlignment="1" applyProtection="1">
      <alignment horizontal="left" vertical="center" wrapText="1"/>
      <protection locked="0"/>
    </xf>
    <xf numFmtId="0" fontId="17" fillId="0" borderId="0" xfId="0" applyFont="1" applyFill="1" applyBorder="1" applyAlignment="1" applyProtection="1">
      <alignment vertical="center" wrapText="1"/>
      <protection locked="0"/>
    </xf>
    <xf numFmtId="0" fontId="17" fillId="0" borderId="6" xfId="8" applyFont="1" applyFill="1" applyBorder="1" applyAlignment="1" applyProtection="1">
      <alignment vertical="center" wrapText="1"/>
      <protection locked="0"/>
    </xf>
    <xf numFmtId="0" fontId="13" fillId="0" borderId="8" xfId="4"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protection locked="0"/>
    </xf>
    <xf numFmtId="0" fontId="17" fillId="0" borderId="3" xfId="8" applyFont="1" applyFill="1" applyBorder="1" applyAlignment="1" applyProtection="1">
      <alignment horizontal="center" vertical="center" wrapText="1"/>
      <protection locked="0"/>
    </xf>
    <xf numFmtId="0" fontId="17" fillId="0" borderId="6" xfId="8" applyFont="1" applyFill="1" applyBorder="1" applyAlignment="1" applyProtection="1">
      <alignment vertical="center" wrapText="1"/>
      <protection locked="0"/>
    </xf>
    <xf numFmtId="176" fontId="13" fillId="0" borderId="37" xfId="4" applyNumberFormat="1" applyFont="1" applyFill="1" applyBorder="1" applyAlignment="1" applyProtection="1">
      <alignment horizontal="center" vertical="center" wrapText="1"/>
      <protection locked="0"/>
    </xf>
    <xf numFmtId="177" fontId="13" fillId="0" borderId="30" xfId="4" applyNumberFormat="1" applyFont="1" applyFill="1" applyBorder="1" applyAlignment="1" applyProtection="1">
      <alignment horizontal="center" vertical="center" wrapText="1"/>
      <protection locked="0"/>
    </xf>
    <xf numFmtId="1" fontId="13" fillId="0" borderId="36" xfId="4" applyNumberFormat="1" applyFont="1" applyFill="1" applyBorder="1" applyAlignment="1" applyProtection="1">
      <alignment horizontal="center" vertical="center" wrapText="1"/>
      <protection locked="0"/>
    </xf>
    <xf numFmtId="0" fontId="14" fillId="0" borderId="8" xfId="4" applyFont="1" applyFill="1" applyBorder="1" applyAlignment="1" applyProtection="1">
      <alignment vertical="center" textRotation="255" wrapText="1"/>
      <protection locked="0"/>
    </xf>
    <xf numFmtId="0" fontId="17" fillId="0" borderId="45" xfId="8" applyFont="1" applyFill="1" applyBorder="1" applyAlignment="1" applyProtection="1">
      <alignment vertical="center" textRotation="255" wrapText="1"/>
      <protection locked="0"/>
    </xf>
    <xf numFmtId="49" fontId="32" fillId="0" borderId="0" xfId="0" applyNumberFormat="1" applyFont="1" applyFill="1" applyAlignment="1" applyProtection="1">
      <alignment vertical="center"/>
      <protection locked="0"/>
    </xf>
    <xf numFmtId="178" fontId="17" fillId="0" borderId="8" xfId="0" applyNumberFormat="1" applyFont="1" applyFill="1" applyBorder="1" applyAlignment="1" applyProtection="1">
      <alignment horizontal="left" vertical="center" wrapText="1"/>
      <protection locked="0"/>
    </xf>
    <xf numFmtId="0" fontId="20" fillId="0" borderId="8" xfId="0" applyFont="1" applyFill="1" applyBorder="1" applyAlignment="1" applyProtection="1">
      <alignment vertical="center"/>
      <protection locked="0"/>
    </xf>
    <xf numFmtId="0" fontId="17" fillId="2" borderId="49" xfId="8" applyFont="1" applyFill="1" applyBorder="1" applyAlignment="1" applyProtection="1">
      <alignment vertical="center"/>
    </xf>
    <xf numFmtId="0" fontId="17" fillId="2" borderId="51" xfId="8" applyFont="1" applyFill="1" applyBorder="1" applyAlignment="1" applyProtection="1">
      <alignment vertical="center"/>
    </xf>
    <xf numFmtId="181" fontId="20" fillId="0" borderId="0" xfId="0" applyNumberFormat="1" applyFont="1" applyFill="1" applyProtection="1">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20" fillId="3" borderId="56" xfId="0" applyFont="1" applyFill="1" applyBorder="1" applyAlignment="1" applyProtection="1">
      <alignment vertical="center"/>
    </xf>
    <xf numFmtId="0" fontId="20" fillId="3" borderId="58" xfId="0" applyFont="1" applyFill="1" applyBorder="1" applyAlignment="1" applyProtection="1">
      <alignment vertical="center" wrapText="1"/>
    </xf>
    <xf numFmtId="0" fontId="20" fillId="3" borderId="60" xfId="0" applyFont="1" applyFill="1" applyBorder="1" applyAlignment="1" applyProtection="1">
      <alignment vertical="center" wrapText="1"/>
    </xf>
    <xf numFmtId="0" fontId="20" fillId="3" borderId="56" xfId="0" applyFont="1" applyFill="1" applyBorder="1" applyAlignment="1" applyProtection="1">
      <alignment vertical="center" wrapText="1"/>
    </xf>
    <xf numFmtId="0" fontId="20" fillId="3" borderId="62" xfId="0" applyFont="1" applyFill="1" applyBorder="1" applyAlignment="1" applyProtection="1">
      <alignment vertical="center" wrapText="1"/>
    </xf>
    <xf numFmtId="0" fontId="31" fillId="0" borderId="0" xfId="0" applyFont="1" applyBorder="1" applyAlignment="1" applyProtection="1">
      <alignment vertical="center"/>
      <protection locked="0"/>
    </xf>
    <xf numFmtId="0" fontId="0" fillId="0" borderId="8" xfId="0" applyBorder="1" applyAlignment="1" applyProtection="1">
      <alignment horizontal="center" vertical="center"/>
      <protection locked="0"/>
    </xf>
    <xf numFmtId="0" fontId="0" fillId="0" borderId="8" xfId="0" applyFill="1"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0" xfId="0" applyAlignment="1" applyProtection="1">
      <alignment vertical="center" wrapText="1"/>
      <protection locked="0"/>
    </xf>
    <xf numFmtId="0" fontId="0" fillId="0" borderId="19" xfId="0"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8" xfId="0"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68" xfId="0" applyFill="1" applyBorder="1" applyAlignment="1" applyProtection="1">
      <alignment vertical="center"/>
      <protection locked="0"/>
    </xf>
    <xf numFmtId="0" fontId="0" fillId="0" borderId="68" xfId="0" applyBorder="1" applyAlignment="1" applyProtection="1">
      <alignment vertical="center"/>
      <protection locked="0"/>
    </xf>
    <xf numFmtId="0" fontId="0" fillId="0" borderId="18" xfId="0" applyFill="1" applyBorder="1" applyAlignment="1" applyProtection="1">
      <alignment vertical="center" wrapText="1"/>
      <protection locked="0"/>
    </xf>
    <xf numFmtId="0" fontId="0" fillId="0" borderId="0" xfId="0" applyFill="1" applyAlignment="1" applyProtection="1">
      <alignment vertical="center"/>
      <protection locked="0"/>
    </xf>
    <xf numFmtId="0" fontId="0" fillId="2" borderId="8" xfId="0" applyFill="1" applyBorder="1" applyAlignment="1" applyProtection="1">
      <alignment vertical="center"/>
    </xf>
    <xf numFmtId="0" fontId="0" fillId="2" borderId="8" xfId="0" applyFill="1" applyBorder="1" applyAlignment="1" applyProtection="1">
      <alignment horizontal="left" vertical="center"/>
    </xf>
    <xf numFmtId="0" fontId="0" fillId="0" borderId="8" xfId="0" applyBorder="1" applyAlignment="1" applyProtection="1">
      <alignment vertical="center" wrapText="1"/>
      <protection locked="0"/>
    </xf>
    <xf numFmtId="182" fontId="13" fillId="2" borderId="41" xfId="4" applyNumberFormat="1" applyFont="1" applyFill="1" applyBorder="1" applyAlignment="1" applyProtection="1">
      <alignment vertical="center" wrapText="1"/>
    </xf>
    <xf numFmtId="182" fontId="13" fillId="2" borderId="21" xfId="4" applyNumberFormat="1" applyFont="1" applyFill="1" applyBorder="1" applyAlignment="1" applyProtection="1">
      <alignment vertical="center" wrapText="1"/>
    </xf>
    <xf numFmtId="182" fontId="13" fillId="2" borderId="42" xfId="4" applyNumberFormat="1" applyFont="1" applyFill="1" applyBorder="1" applyAlignment="1" applyProtection="1">
      <alignment vertical="center" wrapText="1"/>
    </xf>
    <xf numFmtId="182" fontId="13" fillId="2" borderId="35" xfId="4" applyNumberFormat="1" applyFont="1" applyFill="1" applyBorder="1" applyAlignment="1" applyProtection="1">
      <alignment vertical="center" wrapText="1"/>
    </xf>
    <xf numFmtId="182" fontId="13" fillId="2" borderId="8" xfId="4" applyNumberFormat="1" applyFont="1" applyFill="1" applyBorder="1" applyAlignment="1" applyProtection="1">
      <alignment vertical="center" wrapText="1"/>
    </xf>
    <xf numFmtId="182" fontId="0" fillId="2" borderId="19" xfId="0" applyNumberFormat="1" applyFill="1" applyBorder="1" applyAlignment="1" applyProtection="1">
      <alignment vertical="center"/>
    </xf>
    <xf numFmtId="182" fontId="20" fillId="2" borderId="8" xfId="0" applyNumberFormat="1" applyFont="1" applyFill="1" applyBorder="1" applyAlignment="1" applyProtection="1">
      <alignment horizontal="left" vertical="center"/>
    </xf>
    <xf numFmtId="0" fontId="8" fillId="0" borderId="18" xfId="0" applyFont="1" applyBorder="1" applyAlignment="1">
      <alignment vertical="top" wrapText="1"/>
    </xf>
    <xf numFmtId="0" fontId="20" fillId="2" borderId="8" xfId="0" applyNumberFormat="1" applyFont="1" applyFill="1" applyBorder="1" applyAlignment="1" applyProtection="1">
      <alignment vertical="center"/>
    </xf>
    <xf numFmtId="0" fontId="13" fillId="2" borderId="41" xfId="4" applyFont="1" applyFill="1" applyBorder="1" applyAlignment="1" applyProtection="1">
      <alignment vertical="center" wrapText="1"/>
    </xf>
    <xf numFmtId="0" fontId="13" fillId="2" borderId="7" xfId="4" applyFont="1" applyFill="1" applyBorder="1" applyAlignment="1" applyProtection="1">
      <alignment vertical="center" wrapText="1"/>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13" fillId="0" borderId="41" xfId="4" applyFont="1" applyFill="1" applyBorder="1" applyAlignment="1" applyProtection="1">
      <alignment vertical="center" wrapText="1"/>
      <protection locked="0"/>
    </xf>
    <xf numFmtId="0" fontId="0" fillId="0" borderId="18" xfId="0" applyBorder="1" applyAlignment="1" applyProtection="1">
      <alignment horizontal="left" vertical="center"/>
      <protection locked="0"/>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8" xfId="0" applyBorder="1" applyAlignment="1" applyProtection="1">
      <alignment horizontal="center" vertical="center"/>
      <protection locked="0"/>
    </xf>
    <xf numFmtId="0" fontId="0" fillId="0" borderId="6"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8" xfId="0" applyFill="1" applyBorder="1" applyAlignment="1" applyProtection="1">
      <alignment vertical="center" wrapText="1"/>
      <protection locked="0"/>
    </xf>
    <xf numFmtId="0" fontId="0" fillId="0" borderId="1" xfId="0" applyFill="1" applyBorder="1" applyAlignment="1" applyProtection="1">
      <alignment vertical="center"/>
      <protection locked="0"/>
    </xf>
    <xf numFmtId="0" fontId="0" fillId="0" borderId="3" xfId="0" applyFill="1" applyBorder="1" applyAlignment="1" applyProtection="1">
      <alignment vertical="center"/>
      <protection locked="0"/>
    </xf>
    <xf numFmtId="0" fontId="13" fillId="0" borderId="6" xfId="4" applyFont="1" applyFill="1" applyBorder="1" applyAlignment="1" applyProtection="1">
      <alignment vertical="top" textRotation="255" indent="2"/>
      <protection locked="0"/>
    </xf>
    <xf numFmtId="0" fontId="13" fillId="0" borderId="5" xfId="4" applyFont="1" applyFill="1" applyBorder="1" applyAlignment="1" applyProtection="1">
      <alignment vertical="top" textRotation="255" indent="2"/>
      <protection locked="0"/>
    </xf>
    <xf numFmtId="0" fontId="13" fillId="0" borderId="72" xfId="4" applyFont="1" applyFill="1" applyBorder="1" applyAlignment="1" applyProtection="1">
      <alignment vertical="top" textRotation="255" indent="2"/>
      <protection locked="0"/>
    </xf>
    <xf numFmtId="0" fontId="13" fillId="0" borderId="39"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4"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7" xfId="4" applyFont="1" applyFill="1" applyBorder="1" applyAlignment="1" applyProtection="1">
      <alignment horizontal="center" vertical="center" wrapText="1"/>
      <protection locked="0"/>
    </xf>
    <xf numFmtId="0" fontId="13" fillId="0" borderId="8" xfId="4" applyFont="1" applyFill="1" applyBorder="1" applyAlignment="1" applyProtection="1">
      <alignment horizontal="center" vertical="center"/>
      <protection locked="0"/>
    </xf>
    <xf numFmtId="0" fontId="13" fillId="0" borderId="6" xfId="4" applyFont="1" applyFill="1" applyBorder="1" applyAlignment="1" applyProtection="1">
      <alignment horizontal="center" vertical="center" wrapText="1" shrinkToFit="1"/>
      <protection locked="0"/>
    </xf>
    <xf numFmtId="0" fontId="13" fillId="0" borderId="7" xfId="4" applyFont="1" applyFill="1" applyBorder="1" applyAlignment="1" applyProtection="1">
      <alignment horizontal="center" vertical="center" wrapText="1" shrinkToFit="1"/>
      <protection locked="0"/>
    </xf>
    <xf numFmtId="49" fontId="13" fillId="0" borderId="9" xfId="4" applyNumberFormat="1" applyFont="1" applyFill="1" applyBorder="1" applyAlignment="1" applyProtection="1">
      <alignment horizontal="center" vertical="center" wrapText="1"/>
      <protection locked="0"/>
    </xf>
    <xf numFmtId="49" fontId="13" fillId="0" borderId="11" xfId="4" applyNumberFormat="1" applyFont="1" applyFill="1" applyBorder="1" applyAlignment="1" applyProtection="1">
      <alignment horizontal="center" vertical="center"/>
      <protection locked="0"/>
    </xf>
    <xf numFmtId="49" fontId="13" fillId="0" borderId="10" xfId="4" applyNumberFormat="1" applyFont="1" applyFill="1" applyBorder="1" applyAlignment="1" applyProtection="1">
      <alignment horizontal="center" vertical="center" wrapText="1"/>
      <protection locked="0"/>
    </xf>
    <xf numFmtId="49" fontId="13" fillId="0" borderId="11" xfId="4" applyNumberFormat="1" applyFont="1" applyFill="1" applyBorder="1" applyAlignment="1" applyProtection="1">
      <alignment horizontal="center" vertical="center" wrapText="1"/>
      <protection locked="0"/>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0" borderId="23" xfId="0" applyFont="1" applyFill="1" applyBorder="1" applyAlignment="1">
      <alignment vertical="center" wrapText="1"/>
    </xf>
    <xf numFmtId="0" fontId="17" fillId="0" borderId="24" xfId="0" applyFont="1" applyFill="1" applyBorder="1" applyAlignment="1">
      <alignment vertical="center" wrapText="1"/>
    </xf>
    <xf numFmtId="0" fontId="17" fillId="0" borderId="44" xfId="0" applyFont="1" applyFill="1" applyBorder="1" applyAlignment="1">
      <alignment vertical="center" wrapText="1"/>
    </xf>
    <xf numFmtId="0" fontId="17" fillId="0" borderId="52" xfId="0" applyFont="1" applyFill="1" applyBorder="1" applyAlignment="1">
      <alignment vertical="center" wrapText="1"/>
    </xf>
    <xf numFmtId="0" fontId="17" fillId="0" borderId="26" xfId="0" applyFont="1" applyFill="1" applyBorder="1" applyAlignment="1">
      <alignment vertical="center" wrapText="1"/>
    </xf>
    <xf numFmtId="0" fontId="17" fillId="0" borderId="9" xfId="0" applyFont="1" applyFill="1" applyBorder="1" applyAlignment="1">
      <alignment vertical="center" wrapText="1"/>
    </xf>
    <xf numFmtId="0" fontId="17" fillId="0" borderId="10" xfId="0" applyFont="1" applyFill="1" applyBorder="1" applyAlignment="1">
      <alignment vertical="center" wrapText="1"/>
    </xf>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43" xfId="0" applyFont="1" applyFill="1" applyBorder="1" applyAlignment="1">
      <alignment vertical="center" wrapText="1"/>
    </xf>
    <xf numFmtId="0" fontId="17" fillId="0" borderId="0" xfId="0" applyFont="1" applyFill="1" applyBorder="1" applyAlignment="1">
      <alignment vertical="center" wrapText="1"/>
    </xf>
    <xf numFmtId="0" fontId="17" fillId="0" borderId="25" xfId="0" applyFont="1" applyFill="1" applyBorder="1" applyAlignment="1">
      <alignment vertical="center" wrapText="1"/>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0" fontId="17" fillId="0" borderId="8" xfId="0" applyFont="1" applyFill="1" applyBorder="1" applyAlignment="1">
      <alignment vertical="center" wrapText="1"/>
    </xf>
    <xf numFmtId="0" fontId="17" fillId="0" borderId="8" xfId="0" applyFont="1" applyFill="1" applyBorder="1" applyAlignment="1">
      <alignment horizontal="center" vertical="center"/>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67" xfId="0" applyFont="1" applyFill="1" applyBorder="1" applyAlignment="1">
      <alignment vertical="center" wrapText="1"/>
    </xf>
    <xf numFmtId="0" fontId="17" fillId="0" borderId="19" xfId="0" applyFont="1" applyFill="1" applyBorder="1" applyAlignment="1">
      <alignment vertical="center" wrapText="1"/>
    </xf>
    <xf numFmtId="0" fontId="17" fillId="0" borderId="68" xfId="0" applyFont="1" applyFill="1" applyBorder="1" applyAlignment="1">
      <alignment vertical="center" wrapText="1"/>
    </xf>
    <xf numFmtId="0" fontId="17" fillId="0" borderId="18" xfId="0" applyFont="1" applyFill="1" applyBorder="1" applyAlignment="1">
      <alignment vertical="center" wrapText="1"/>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vertical="center" wrapText="1"/>
    </xf>
    <xf numFmtId="0" fontId="17" fillId="0" borderId="5" xfId="0" applyFont="1" applyFill="1" applyBorder="1" applyAlignment="1">
      <alignment vertical="center" wrapText="1"/>
    </xf>
    <xf numFmtId="0" fontId="17" fillId="0" borderId="7" xfId="0" applyFont="1" applyFill="1" applyBorder="1" applyAlignment="1">
      <alignment vertical="center" wrapText="1"/>
    </xf>
    <xf numFmtId="0" fontId="17" fillId="0" borderId="31" xfId="0" applyFont="1" applyFill="1" applyBorder="1" applyAlignment="1">
      <alignment vertical="center" wrapText="1"/>
    </xf>
    <xf numFmtId="0" fontId="17" fillId="0" borderId="53" xfId="0" applyFont="1" applyFill="1" applyBorder="1" applyAlignment="1">
      <alignment vertical="center" wrapText="1"/>
    </xf>
    <xf numFmtId="0" fontId="17" fillId="0" borderId="32" xfId="0" applyFont="1" applyFill="1" applyBorder="1" applyAlignment="1">
      <alignment vertical="center" wrapText="1"/>
    </xf>
    <xf numFmtId="0" fontId="17" fillId="0" borderId="27" xfId="0" applyFont="1" applyFill="1" applyBorder="1" applyAlignment="1">
      <alignment vertical="center" wrapText="1"/>
    </xf>
    <xf numFmtId="0" fontId="17" fillId="0" borderId="28" xfId="0" applyFont="1" applyFill="1" applyBorder="1" applyAlignment="1">
      <alignment vertical="center" wrapText="1"/>
    </xf>
    <xf numFmtId="0" fontId="17" fillId="0" borderId="33" xfId="0" applyFont="1" applyFill="1" applyBorder="1" applyAlignment="1">
      <alignment vertical="center" wrapText="1"/>
    </xf>
    <xf numFmtId="0" fontId="17" fillId="0" borderId="0" xfId="8" applyFont="1" applyAlignment="1" applyProtection="1">
      <alignment vertical="top" wrapText="1"/>
      <protection locked="0"/>
    </xf>
    <xf numFmtId="0" fontId="17" fillId="0" borderId="1" xfId="0" applyFont="1" applyBorder="1" applyAlignment="1" applyProtection="1">
      <alignment vertical="center"/>
      <protection locked="0"/>
    </xf>
    <xf numFmtId="0" fontId="17" fillId="0" borderId="2"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7" fillId="0" borderId="1" xfId="0" applyFont="1" applyFill="1" applyBorder="1" applyAlignment="1" applyProtection="1">
      <alignment vertical="center" wrapText="1"/>
      <protection locked="0"/>
    </xf>
    <xf numFmtId="0" fontId="17" fillId="0" borderId="2" xfId="0" applyFont="1" applyFill="1" applyBorder="1" applyAlignment="1" applyProtection="1">
      <alignment vertical="center" wrapText="1"/>
      <protection locked="0"/>
    </xf>
    <xf numFmtId="0" fontId="17" fillId="0" borderId="3" xfId="0" applyFont="1" applyFill="1" applyBorder="1" applyAlignment="1" applyProtection="1">
      <alignment vertical="center" wrapText="1"/>
      <protection locked="0"/>
    </xf>
    <xf numFmtId="0" fontId="20" fillId="0" borderId="1" xfId="0" applyFont="1" applyBorder="1" applyAlignment="1" applyProtection="1">
      <alignment vertical="center"/>
      <protection locked="0"/>
    </xf>
    <xf numFmtId="0" fontId="17" fillId="0" borderId="1" xfId="8" applyFont="1" applyBorder="1" applyAlignment="1" applyProtection="1">
      <alignment vertical="center"/>
      <protection locked="0"/>
    </xf>
    <xf numFmtId="0" fontId="17" fillId="0" borderId="3" xfId="8" applyFont="1" applyBorder="1" applyAlignment="1" applyProtection="1">
      <alignment vertical="center"/>
      <protection locked="0"/>
    </xf>
    <xf numFmtId="0" fontId="17" fillId="0" borderId="1" xfId="8" applyFont="1" applyBorder="1" applyAlignment="1" applyProtection="1">
      <alignment horizontal="center" vertical="center" wrapText="1"/>
      <protection locked="0"/>
    </xf>
    <xf numFmtId="0" fontId="17" fillId="0" borderId="3" xfId="8" applyFont="1" applyBorder="1" applyAlignment="1" applyProtection="1">
      <alignment horizontal="center" vertical="center" wrapText="1"/>
      <protection locked="0"/>
    </xf>
    <xf numFmtId="0" fontId="17" fillId="0" borderId="1" xfId="8" applyFont="1" applyBorder="1" applyAlignment="1" applyProtection="1">
      <alignment vertical="center" wrapText="1"/>
      <protection locked="0"/>
    </xf>
    <xf numFmtId="0" fontId="17" fillId="0" borderId="3" xfId="8" applyFont="1" applyBorder="1" applyAlignment="1" applyProtection="1">
      <alignment vertical="center" wrapText="1"/>
      <protection locked="0"/>
    </xf>
    <xf numFmtId="0" fontId="17" fillId="0" borderId="1" xfId="8" applyFont="1" applyBorder="1" applyAlignment="1" applyProtection="1">
      <alignment horizontal="center" vertical="center"/>
      <protection locked="0"/>
    </xf>
    <xf numFmtId="0" fontId="17" fillId="0" borderId="3" xfId="8" applyFont="1" applyBorder="1" applyAlignment="1" applyProtection="1">
      <alignment horizontal="center" vertical="center"/>
      <protection locked="0"/>
    </xf>
    <xf numFmtId="0" fontId="18" fillId="0" borderId="6" xfId="8" applyFont="1" applyFill="1" applyBorder="1" applyAlignment="1" applyProtection="1">
      <alignment horizontal="center" vertical="center" wrapText="1"/>
      <protection locked="0"/>
    </xf>
    <xf numFmtId="0" fontId="18" fillId="0" borderId="7" xfId="8" applyFont="1" applyFill="1" applyBorder="1" applyAlignment="1" applyProtection="1">
      <alignment horizontal="center" vertical="center"/>
      <protection locked="0"/>
    </xf>
    <xf numFmtId="0" fontId="17" fillId="0" borderId="46" xfId="8" applyFont="1" applyFill="1" applyBorder="1" applyAlignment="1" applyProtection="1">
      <alignment horizontal="center" vertical="top" textRotation="255" indent="2"/>
      <protection locked="0"/>
    </xf>
    <xf numFmtId="0" fontId="17" fillId="0" borderId="48" xfId="8" applyFont="1" applyFill="1" applyBorder="1" applyAlignment="1" applyProtection="1">
      <alignment horizontal="center" vertical="top" textRotation="255" indent="2"/>
      <protection locked="0"/>
    </xf>
    <xf numFmtId="0" fontId="17" fillId="0" borderId="41" xfId="8" applyFont="1" applyFill="1" applyBorder="1" applyAlignment="1" applyProtection="1">
      <alignment horizontal="center" vertical="top" textRotation="255" indent="2"/>
      <protection locked="0"/>
    </xf>
    <xf numFmtId="0" fontId="17" fillId="0" borderId="64" xfId="8" applyFont="1" applyFill="1" applyBorder="1" applyAlignment="1" applyProtection="1">
      <alignment vertical="center"/>
      <protection locked="0"/>
    </xf>
    <xf numFmtId="0" fontId="17" fillId="0" borderId="47" xfId="8" applyFont="1" applyFill="1" applyBorder="1" applyAlignment="1" applyProtection="1">
      <alignment vertical="center"/>
      <protection locked="0"/>
    </xf>
    <xf numFmtId="0" fontId="17" fillId="0" borderId="38" xfId="8" applyFont="1" applyFill="1" applyBorder="1" applyAlignment="1" applyProtection="1">
      <alignment vertical="center"/>
      <protection locked="0"/>
    </xf>
    <xf numFmtId="0" fontId="17" fillId="0" borderId="64" xfId="8" applyFont="1" applyFill="1" applyBorder="1" applyAlignment="1" applyProtection="1">
      <alignment vertical="center" wrapText="1"/>
      <protection locked="0"/>
    </xf>
    <xf numFmtId="0" fontId="17" fillId="0" borderId="47" xfId="8" applyFont="1" applyFill="1" applyBorder="1" applyAlignment="1" applyProtection="1">
      <alignment vertical="center" wrapText="1"/>
      <protection locked="0"/>
    </xf>
    <xf numFmtId="0" fontId="17" fillId="0" borderId="38" xfId="8" applyFont="1" applyFill="1" applyBorder="1" applyAlignment="1" applyProtection="1">
      <alignment vertical="center" wrapText="1"/>
      <protection locked="0"/>
    </xf>
    <xf numFmtId="0" fontId="17" fillId="0" borderId="46" xfId="8" applyFont="1" applyFill="1" applyBorder="1" applyAlignment="1" applyProtection="1">
      <alignment horizontal="center" vertical="center"/>
      <protection locked="0"/>
    </xf>
    <xf numFmtId="0" fontId="17" fillId="0" borderId="41" xfId="8" applyFont="1" applyFill="1" applyBorder="1" applyAlignment="1" applyProtection="1">
      <alignment horizontal="center" vertical="center"/>
      <protection locked="0"/>
    </xf>
    <xf numFmtId="0" fontId="17" fillId="0" borderId="64" xfId="8" applyFont="1" applyFill="1" applyBorder="1" applyAlignment="1" applyProtection="1">
      <alignment horizontal="center" vertical="center" wrapText="1"/>
      <protection locked="0"/>
    </xf>
    <xf numFmtId="0" fontId="17" fillId="0" borderId="38" xfId="8" applyFont="1" applyFill="1" applyBorder="1" applyAlignment="1" applyProtection="1">
      <alignment horizontal="center" vertical="center" wrapText="1"/>
      <protection locked="0"/>
    </xf>
    <xf numFmtId="0" fontId="17" fillId="0" borderId="6" xfId="8" applyFont="1" applyFill="1" applyBorder="1" applyAlignment="1" applyProtection="1">
      <alignment horizontal="center" vertical="center" wrapText="1"/>
      <protection locked="0"/>
    </xf>
    <xf numFmtId="0" fontId="17" fillId="0" borderId="7" xfId="8" applyFont="1" applyFill="1" applyBorder="1" applyAlignment="1" applyProtection="1">
      <alignment horizontal="center" vertical="center" wrapText="1"/>
      <protection locked="0"/>
    </xf>
    <xf numFmtId="0" fontId="17" fillId="0" borderId="19"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17" fillId="0" borderId="21" xfId="8" applyFont="1" applyFill="1" applyBorder="1" applyAlignment="1" applyProtection="1">
      <alignment horizontal="center" vertical="center" textRotation="255" wrapText="1"/>
      <protection locked="0"/>
    </xf>
    <xf numFmtId="0" fontId="17" fillId="0" borderId="65" xfId="8" applyFont="1" applyFill="1" applyBorder="1" applyAlignment="1" applyProtection="1">
      <alignment horizontal="center" vertical="center" textRotation="255" wrapText="1"/>
      <protection locked="0"/>
    </xf>
    <xf numFmtId="0" fontId="17" fillId="0" borderId="22" xfId="8" applyFont="1" applyFill="1" applyBorder="1" applyAlignment="1" applyProtection="1">
      <alignment vertical="center" textRotation="255" wrapText="1"/>
      <protection locked="0"/>
    </xf>
    <xf numFmtId="0" fontId="17" fillId="0" borderId="66" xfId="8" applyFont="1" applyFill="1" applyBorder="1" applyAlignment="1" applyProtection="1">
      <alignment vertical="center" textRotation="255" wrapText="1"/>
      <protection locked="0"/>
    </xf>
    <xf numFmtId="0" fontId="17" fillId="0" borderId="0" xfId="8" applyFont="1" applyBorder="1" applyAlignment="1" applyProtection="1">
      <alignment vertical="top" wrapText="1"/>
      <protection locked="0"/>
    </xf>
    <xf numFmtId="0" fontId="17" fillId="0" borderId="8" xfId="0" applyFont="1" applyFill="1" applyBorder="1" applyAlignment="1" applyProtection="1">
      <alignment horizontal="center" vertical="center"/>
      <protection locked="0"/>
    </xf>
    <xf numFmtId="0" fontId="17" fillId="0" borderId="6"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0" fontId="17" fillId="0" borderId="7" xfId="0" applyFont="1" applyFill="1" applyBorder="1" applyAlignment="1" applyProtection="1">
      <alignment vertical="center" wrapText="1"/>
      <protection locked="0"/>
    </xf>
    <xf numFmtId="0" fontId="17" fillId="0" borderId="2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8" xfId="0" applyFont="1" applyFill="1" applyBorder="1" applyAlignment="1" applyProtection="1">
      <alignment horizontal="center" vertical="center" wrapText="1"/>
      <protection locked="0"/>
    </xf>
    <xf numFmtId="0" fontId="20" fillId="0" borderId="8" xfId="0" applyFont="1" applyFill="1" applyBorder="1" applyAlignment="1" applyProtection="1">
      <alignment vertical="center"/>
      <protection locked="0"/>
    </xf>
    <xf numFmtId="0" fontId="20" fillId="0" borderId="8" xfId="0" applyFont="1" applyFill="1" applyBorder="1" applyAlignment="1" applyProtection="1">
      <alignment vertical="center" wrapText="1"/>
      <protection locked="0"/>
    </xf>
    <xf numFmtId="0" fontId="17" fillId="0" borderId="8" xfId="0" applyFont="1" applyFill="1" applyBorder="1" applyAlignment="1" applyProtection="1">
      <alignment vertical="center" wrapText="1"/>
      <protection locked="0"/>
    </xf>
    <xf numFmtId="0" fontId="20" fillId="0" borderId="18"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49" fontId="16" fillId="0" borderId="52" xfId="0" applyNumberFormat="1"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9" xfId="0" applyFont="1" applyFill="1" applyBorder="1" applyAlignment="1" applyProtection="1">
      <alignment vertical="center" wrapText="1"/>
      <protection locked="0"/>
    </xf>
    <xf numFmtId="0" fontId="17" fillId="0" borderId="10" xfId="0" applyFont="1" applyFill="1" applyBorder="1" applyAlignment="1" applyProtection="1">
      <alignment vertical="center" wrapText="1"/>
      <protection locked="0"/>
    </xf>
    <xf numFmtId="0" fontId="17" fillId="0" borderId="11" xfId="0" applyFont="1" applyFill="1" applyBorder="1" applyAlignment="1" applyProtection="1">
      <alignment vertical="center" wrapText="1"/>
      <protection locked="0"/>
    </xf>
    <xf numFmtId="0" fontId="17" fillId="0" borderId="15" xfId="0" applyFont="1" applyFill="1" applyBorder="1" applyAlignment="1" applyProtection="1">
      <alignment vertical="center" wrapText="1"/>
      <protection locked="0"/>
    </xf>
    <xf numFmtId="0" fontId="17" fillId="0" borderId="16" xfId="0" applyFont="1" applyFill="1" applyBorder="1" applyAlignment="1" applyProtection="1">
      <alignment vertical="center" wrapText="1"/>
      <protection locked="0"/>
    </xf>
    <xf numFmtId="0" fontId="17" fillId="0" borderId="17" xfId="0" applyFont="1" applyFill="1" applyBorder="1" applyAlignment="1" applyProtection="1">
      <alignment vertical="center" wrapText="1"/>
      <protection locked="0"/>
    </xf>
    <xf numFmtId="0" fontId="17" fillId="0" borderId="15"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17" fillId="0" borderId="17" xfId="0" applyFont="1" applyFill="1" applyBorder="1" applyAlignment="1" applyProtection="1">
      <alignment horizontal="left" vertical="center" wrapText="1"/>
      <protection locked="0"/>
    </xf>
    <xf numFmtId="0" fontId="17" fillId="0" borderId="8" xfId="0" applyNumberFormat="1" applyFont="1" applyFill="1" applyBorder="1" applyAlignment="1" applyProtection="1">
      <alignment horizontal="center" vertical="center"/>
      <protection locked="0"/>
    </xf>
    <xf numFmtId="0" fontId="17" fillId="0" borderId="12" xfId="0" applyFont="1" applyFill="1" applyBorder="1" applyAlignment="1" applyProtection="1">
      <alignment vertical="center" wrapText="1"/>
      <protection locked="0"/>
    </xf>
    <xf numFmtId="0" fontId="17" fillId="0" borderId="13" xfId="0" applyFont="1" applyFill="1" applyBorder="1" applyAlignment="1" applyProtection="1">
      <alignment vertical="center" wrapText="1"/>
      <protection locked="0"/>
    </xf>
    <xf numFmtId="0" fontId="17" fillId="0" borderId="14" xfId="0" applyFont="1" applyFill="1" applyBorder="1" applyAlignment="1" applyProtection="1">
      <alignment vertical="center" wrapText="1"/>
      <protection locked="0"/>
    </xf>
    <xf numFmtId="0" fontId="17" fillId="0" borderId="16" xfId="0" applyFont="1" applyFill="1" applyBorder="1" applyAlignment="1" applyProtection="1">
      <alignment vertical="center"/>
      <protection locked="0"/>
    </xf>
    <xf numFmtId="0" fontId="17" fillId="0" borderId="17" xfId="0" applyFont="1" applyFill="1" applyBorder="1" applyAlignment="1" applyProtection="1">
      <alignment vertical="center"/>
      <protection locked="0"/>
    </xf>
    <xf numFmtId="0" fontId="17" fillId="0" borderId="20"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4" xfId="0" applyFont="1" applyFill="1" applyBorder="1" applyAlignment="1" applyProtection="1">
      <alignment vertical="center" wrapText="1"/>
      <protection locked="0"/>
    </xf>
    <xf numFmtId="0" fontId="17" fillId="0" borderId="43" xfId="0" applyFont="1" applyFill="1" applyBorder="1" applyAlignment="1" applyProtection="1">
      <alignment vertical="center" wrapText="1"/>
      <protection locked="0"/>
    </xf>
    <xf numFmtId="0" fontId="17" fillId="0" borderId="44" xfId="0" applyFont="1" applyFill="1" applyBorder="1" applyAlignment="1" applyProtection="1">
      <alignment vertical="center" wrapText="1"/>
      <protection locked="0"/>
    </xf>
    <xf numFmtId="0" fontId="17" fillId="0" borderId="12" xfId="0" applyFont="1" applyFill="1" applyBorder="1" applyAlignment="1" applyProtection="1">
      <alignment horizontal="left" vertical="center" wrapText="1" indent="2"/>
      <protection locked="0"/>
    </xf>
    <xf numFmtId="0" fontId="17" fillId="0" borderId="13" xfId="0" applyFont="1" applyFill="1" applyBorder="1" applyAlignment="1" applyProtection="1">
      <alignment horizontal="left" vertical="center" wrapText="1" indent="2"/>
      <protection locked="0"/>
    </xf>
    <xf numFmtId="0" fontId="17" fillId="0" borderId="14" xfId="0" applyFont="1" applyFill="1" applyBorder="1" applyAlignment="1" applyProtection="1">
      <alignment horizontal="left" vertical="center" wrapText="1" indent="2"/>
      <protection locked="0"/>
    </xf>
    <xf numFmtId="0" fontId="17" fillId="0" borderId="1" xfId="8" applyFont="1" applyFill="1" applyBorder="1" applyAlignment="1" applyProtection="1">
      <alignment vertical="center"/>
      <protection locked="0"/>
    </xf>
    <xf numFmtId="0" fontId="17" fillId="0" borderId="3" xfId="8" applyFont="1" applyFill="1" applyBorder="1" applyAlignment="1" applyProtection="1">
      <alignment vertical="center"/>
      <protection locked="0"/>
    </xf>
    <xf numFmtId="0" fontId="17" fillId="0" borderId="1" xfId="8" applyFont="1" applyFill="1" applyBorder="1" applyAlignment="1" applyProtection="1">
      <alignment horizontal="center" vertical="center" wrapText="1"/>
      <protection locked="0"/>
    </xf>
    <xf numFmtId="0" fontId="17" fillId="0" borderId="3" xfId="8" applyFont="1" applyFill="1" applyBorder="1" applyAlignment="1" applyProtection="1">
      <alignment horizontal="center" vertical="center" wrapText="1"/>
      <protection locked="0"/>
    </xf>
    <xf numFmtId="0" fontId="17" fillId="0" borderId="1" xfId="8" applyFont="1" applyFill="1" applyBorder="1" applyAlignment="1" applyProtection="1">
      <alignment vertical="center" wrapText="1"/>
      <protection locked="0"/>
    </xf>
    <xf numFmtId="0" fontId="17" fillId="0" borderId="3" xfId="8" applyFont="1" applyFill="1" applyBorder="1" applyAlignment="1" applyProtection="1">
      <alignment vertical="center" wrapText="1"/>
      <protection locked="0"/>
    </xf>
    <xf numFmtId="0" fontId="17" fillId="0" borderId="1" xfId="8" applyFont="1" applyFill="1" applyBorder="1" applyAlignment="1" applyProtection="1">
      <alignment horizontal="center" vertical="center"/>
      <protection locked="0"/>
    </xf>
    <xf numFmtId="0" fontId="17" fillId="0" borderId="3" xfId="8" applyFont="1" applyFill="1" applyBorder="1" applyAlignment="1" applyProtection="1">
      <alignment horizontal="center" vertical="center"/>
      <protection locked="0"/>
    </xf>
    <xf numFmtId="0" fontId="17" fillId="0" borderId="6" xfId="8" applyFont="1" applyFill="1" applyBorder="1" applyAlignment="1" applyProtection="1">
      <alignment horizontal="center" vertical="center"/>
      <protection locked="0"/>
    </xf>
    <xf numFmtId="0" fontId="17" fillId="0" borderId="7" xfId="8" applyFont="1" applyFill="1" applyBorder="1" applyAlignment="1" applyProtection="1">
      <alignment horizontal="center" vertical="center"/>
      <protection locked="0"/>
    </xf>
    <xf numFmtId="0" fontId="17" fillId="0" borderId="8" xfId="8" applyFont="1" applyFill="1" applyBorder="1" applyAlignment="1" applyProtection="1">
      <alignment horizontal="center" vertical="center" textRotation="255" wrapText="1"/>
      <protection locked="0"/>
    </xf>
    <xf numFmtId="0" fontId="17" fillId="0" borderId="6" xfId="8" applyFont="1" applyFill="1" applyBorder="1" applyAlignment="1" applyProtection="1">
      <alignment horizontal="center" vertical="center" textRotation="255" wrapText="1"/>
      <protection locked="0"/>
    </xf>
    <xf numFmtId="0" fontId="17" fillId="0" borderId="8" xfId="8" applyFont="1" applyFill="1" applyBorder="1" applyAlignment="1" applyProtection="1">
      <alignment vertical="center" textRotation="255" wrapText="1"/>
      <protection locked="0"/>
    </xf>
    <xf numFmtId="0" fontId="17" fillId="0" borderId="6" xfId="8" applyFont="1" applyFill="1" applyBorder="1" applyAlignment="1" applyProtection="1">
      <alignment vertical="center" textRotation="255" wrapText="1"/>
      <protection locked="0"/>
    </xf>
    <xf numFmtId="0" fontId="17" fillId="0" borderId="4" xfId="8" applyFont="1" applyFill="1" applyBorder="1" applyAlignment="1" applyProtection="1">
      <alignment horizontal="center" vertical="center" wrapText="1"/>
      <protection locked="0"/>
    </xf>
    <xf numFmtId="0" fontId="17" fillId="0" borderId="24" xfId="8" applyFont="1" applyFill="1" applyBorder="1" applyAlignment="1" applyProtection="1">
      <alignment horizontal="center" vertical="center" wrapText="1"/>
      <protection locked="0"/>
    </xf>
    <xf numFmtId="0" fontId="17" fillId="0" borderId="44" xfId="8" applyFont="1" applyFill="1" applyBorder="1" applyAlignment="1" applyProtection="1">
      <alignment horizontal="center" vertical="center" wrapText="1"/>
      <protection locked="0"/>
    </xf>
    <xf numFmtId="0" fontId="17" fillId="0" borderId="26" xfId="8" applyFont="1" applyFill="1" applyBorder="1" applyAlignment="1" applyProtection="1">
      <alignment horizontal="center" vertical="center" wrapText="1"/>
      <protection locked="0"/>
    </xf>
    <xf numFmtId="0" fontId="17" fillId="0" borderId="1" xfId="8" applyFont="1" applyFill="1" applyBorder="1" applyAlignment="1" applyProtection="1">
      <alignment horizontal="center" vertical="center" shrinkToFit="1"/>
      <protection locked="0"/>
    </xf>
    <xf numFmtId="0" fontId="17" fillId="0" borderId="2" xfId="8" applyFont="1" applyFill="1" applyBorder="1" applyAlignment="1" applyProtection="1">
      <alignment horizontal="center" vertical="center" shrinkToFit="1"/>
      <protection locked="0"/>
    </xf>
    <xf numFmtId="0" fontId="17" fillId="0" borderId="3" xfId="8" applyFont="1" applyFill="1" applyBorder="1" applyAlignment="1" applyProtection="1">
      <alignment horizontal="center" vertical="center" shrinkToFit="1"/>
      <protection locked="0"/>
    </xf>
    <xf numFmtId="0" fontId="17" fillId="0" borderId="6" xfId="8" applyFont="1" applyFill="1" applyBorder="1" applyAlignment="1" applyProtection="1">
      <alignment horizontal="center" vertical="top" textRotation="255" indent="2"/>
      <protection locked="0"/>
    </xf>
    <xf numFmtId="0" fontId="17" fillId="0" borderId="5" xfId="8" applyFont="1" applyFill="1" applyBorder="1" applyAlignment="1" applyProtection="1">
      <alignment horizontal="center" vertical="top" textRotation="255" indent="2"/>
      <protection locked="0"/>
    </xf>
    <xf numFmtId="0" fontId="17" fillId="0" borderId="7" xfId="8" applyFont="1" applyFill="1" applyBorder="1" applyAlignment="1" applyProtection="1">
      <alignment horizontal="center" vertical="top" textRotation="255" indent="2"/>
      <protection locked="0"/>
    </xf>
    <xf numFmtId="0" fontId="17" fillId="0" borderId="6" xfId="8" applyFont="1" applyFill="1" applyBorder="1" applyAlignment="1" applyProtection="1">
      <alignment vertical="center"/>
      <protection locked="0"/>
    </xf>
    <xf numFmtId="0" fontId="17" fillId="0" borderId="5" xfId="8" applyFont="1" applyFill="1" applyBorder="1" applyAlignment="1" applyProtection="1">
      <alignment vertical="center"/>
      <protection locked="0"/>
    </xf>
    <xf numFmtId="0" fontId="17" fillId="0" borderId="7" xfId="8" applyFont="1" applyFill="1" applyBorder="1" applyAlignment="1" applyProtection="1">
      <alignment vertical="center"/>
      <protection locked="0"/>
    </xf>
    <xf numFmtId="0" fontId="17" fillId="0" borderId="6" xfId="8" applyFont="1" applyFill="1" applyBorder="1" applyAlignment="1" applyProtection="1">
      <alignment vertical="center" wrapText="1"/>
      <protection locked="0"/>
    </xf>
    <xf numFmtId="0" fontId="17" fillId="0" borderId="5" xfId="8" applyFont="1" applyFill="1" applyBorder="1" applyAlignment="1" applyProtection="1">
      <alignment vertical="center" wrapText="1"/>
      <protection locked="0"/>
    </xf>
    <xf numFmtId="0" fontId="17" fillId="0" borderId="7" xfId="8" applyFont="1" applyFill="1" applyBorder="1" applyAlignment="1" applyProtection="1">
      <alignment vertical="center" wrapText="1"/>
      <protection locked="0"/>
    </xf>
  </cellXfs>
  <cellStyles count="10">
    <cellStyle name="パーセント 2" xfId="9"/>
    <cellStyle name="標準" xfId="0" builtinId="0"/>
    <cellStyle name="標準 2" xfId="1"/>
    <cellStyle name="標準 2 2" xfId="2"/>
    <cellStyle name="標準 2 3" xfId="4"/>
    <cellStyle name="標準 3" xfId="3"/>
    <cellStyle name="標準 4" xfId="5"/>
    <cellStyle name="標準 4 2" xfId="7"/>
    <cellStyle name="標準 5" xfId="6"/>
    <cellStyle name="標準 6" xfId="8"/>
  </cellStyles>
  <dxfs count="0"/>
  <tableStyles count="0" defaultTableStyle="TableStyleMedium2" defaultPivotStyle="PivotStyleMedium9"/>
  <colors>
    <mruColors>
      <color rgb="FFEAEAEA"/>
      <color rgb="FFFFCCCC"/>
      <color rgb="FF9900FF"/>
      <color rgb="FFCCECFF"/>
      <color rgb="FFFF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workbookViewId="0"/>
  </sheetViews>
  <sheetFormatPr defaultColWidth="8.88671875" defaultRowHeight="27" customHeight="1"/>
  <cols>
    <col min="1" max="1" width="3.44140625" style="231" bestFit="1" customWidth="1"/>
    <col min="2" max="2" width="15.109375" style="252" customWidth="1"/>
    <col min="3" max="3" width="19.33203125" style="252" customWidth="1"/>
    <col min="4" max="4" width="51.109375" style="231" customWidth="1"/>
    <col min="5" max="5" width="43.44140625" style="231" bestFit="1" customWidth="1"/>
    <col min="6" max="16384" width="8.88671875" style="231"/>
  </cols>
  <sheetData>
    <row r="1" spans="1:5" ht="27" customHeight="1">
      <c r="A1" s="238" t="s">
        <v>485</v>
      </c>
      <c r="B1" s="238"/>
      <c r="C1" s="238"/>
      <c r="D1" s="238"/>
    </row>
    <row r="3" spans="1:5" ht="27" customHeight="1">
      <c r="A3" s="239">
        <v>1</v>
      </c>
      <c r="B3" s="274" t="s">
        <v>459</v>
      </c>
      <c r="C3" s="274"/>
      <c r="D3" s="253" t="s">
        <v>407</v>
      </c>
    </row>
    <row r="4" spans="1:5" ht="27" customHeight="1">
      <c r="A4" s="239">
        <v>2</v>
      </c>
      <c r="B4" s="274" t="s">
        <v>460</v>
      </c>
      <c r="C4" s="274"/>
      <c r="D4" s="254">
        <v>2025</v>
      </c>
    </row>
    <row r="5" spans="1:5" ht="27" customHeight="1">
      <c r="A5" s="239">
        <v>3</v>
      </c>
      <c r="B5" s="274" t="s">
        <v>466</v>
      </c>
      <c r="C5" s="274"/>
      <c r="D5" s="254">
        <v>4</v>
      </c>
    </row>
    <row r="6" spans="1:5" ht="27" customHeight="1">
      <c r="A6" s="239">
        <v>4</v>
      </c>
      <c r="B6" s="284" t="s">
        <v>478</v>
      </c>
      <c r="C6" s="285"/>
      <c r="D6" s="240"/>
    </row>
    <row r="7" spans="1:5" ht="60" customHeight="1">
      <c r="A7" s="239">
        <v>5</v>
      </c>
      <c r="B7" s="283" t="s">
        <v>493</v>
      </c>
      <c r="C7" s="274"/>
      <c r="D7" s="255"/>
      <c r="E7" s="242"/>
    </row>
    <row r="8" spans="1:5" ht="27" customHeight="1">
      <c r="A8" s="275">
        <v>6</v>
      </c>
      <c r="B8" s="272" t="s">
        <v>476</v>
      </c>
      <c r="C8" s="243" t="s">
        <v>461</v>
      </c>
      <c r="D8" s="261">
        <f>基幹!I4</f>
        <v>0</v>
      </c>
    </row>
    <row r="9" spans="1:5" ht="27" customHeight="1">
      <c r="A9" s="275"/>
      <c r="B9" s="272"/>
      <c r="C9" s="243" t="s">
        <v>6</v>
      </c>
      <c r="D9" s="261">
        <f>基幹!I5</f>
        <v>0</v>
      </c>
    </row>
    <row r="10" spans="1:5" ht="27" customHeight="1">
      <c r="A10" s="275"/>
      <c r="B10" s="272"/>
      <c r="C10" s="243" t="s">
        <v>7</v>
      </c>
      <c r="D10" s="261">
        <f>基幹!I6</f>
        <v>0</v>
      </c>
    </row>
    <row r="11" spans="1:5" ht="27" customHeight="1">
      <c r="A11" s="275"/>
      <c r="B11" s="272"/>
      <c r="C11" s="243" t="s">
        <v>294</v>
      </c>
      <c r="D11" s="261">
        <f>基幹!I7</f>
        <v>0</v>
      </c>
    </row>
    <row r="12" spans="1:5" ht="27" customHeight="1">
      <c r="A12" s="275"/>
      <c r="B12" s="272"/>
      <c r="C12" s="243" t="s">
        <v>295</v>
      </c>
      <c r="D12" s="261">
        <f>基幹!I8</f>
        <v>0</v>
      </c>
    </row>
    <row r="13" spans="1:5" ht="27" customHeight="1">
      <c r="A13" s="275"/>
      <c r="B13" s="272"/>
      <c r="C13" s="243" t="s">
        <v>8</v>
      </c>
      <c r="D13" s="261">
        <f>基幹!I9</f>
        <v>0</v>
      </c>
    </row>
    <row r="14" spans="1:5" ht="27" customHeight="1">
      <c r="A14" s="275"/>
      <c r="B14" s="272"/>
      <c r="C14" s="243" t="s">
        <v>9</v>
      </c>
      <c r="D14" s="261">
        <f>基幹!I10</f>
        <v>0</v>
      </c>
    </row>
    <row r="15" spans="1:5" ht="27" customHeight="1">
      <c r="A15" s="275"/>
      <c r="B15" s="273"/>
      <c r="C15" s="245" t="s">
        <v>462</v>
      </c>
      <c r="D15" s="246"/>
    </row>
    <row r="16" spans="1:5" ht="27" customHeight="1">
      <c r="A16" s="279">
        <v>7</v>
      </c>
      <c r="B16" s="276" t="s">
        <v>455</v>
      </c>
      <c r="C16" s="247" t="s">
        <v>1</v>
      </c>
      <c r="D16" s="248"/>
    </row>
    <row r="17" spans="1:4" ht="27" customHeight="1">
      <c r="A17" s="280"/>
      <c r="B17" s="277"/>
      <c r="C17" s="243" t="s">
        <v>3</v>
      </c>
      <c r="D17" s="244"/>
    </row>
    <row r="18" spans="1:4" ht="27" customHeight="1">
      <c r="A18" s="280"/>
      <c r="B18" s="277"/>
      <c r="C18" s="243" t="s">
        <v>2</v>
      </c>
      <c r="D18" s="244"/>
    </row>
    <row r="19" spans="1:4" ht="27" customHeight="1">
      <c r="A19" s="280"/>
      <c r="B19" s="277"/>
      <c r="C19" s="243" t="s">
        <v>4</v>
      </c>
      <c r="D19" s="244"/>
    </row>
    <row r="20" spans="1:4" ht="27" customHeight="1">
      <c r="A20" s="280"/>
      <c r="B20" s="277"/>
      <c r="C20" s="243" t="s">
        <v>457</v>
      </c>
      <c r="D20" s="244"/>
    </row>
    <row r="21" spans="1:4" ht="27" customHeight="1">
      <c r="A21" s="280"/>
      <c r="B21" s="277"/>
      <c r="C21" s="243" t="s">
        <v>35</v>
      </c>
      <c r="D21" s="244"/>
    </row>
    <row r="22" spans="1:4" ht="27" customHeight="1">
      <c r="A22" s="280"/>
      <c r="B22" s="277"/>
      <c r="C22" s="249" t="s">
        <v>458</v>
      </c>
      <c r="D22" s="250"/>
    </row>
    <row r="23" spans="1:4" ht="27" customHeight="1">
      <c r="A23" s="281"/>
      <c r="B23" s="278"/>
      <c r="C23" s="251" t="s">
        <v>475</v>
      </c>
      <c r="D23" s="270"/>
    </row>
    <row r="24" spans="1:4" ht="27" customHeight="1">
      <c r="A24" s="275">
        <v>8</v>
      </c>
      <c r="B24" s="271" t="s">
        <v>463</v>
      </c>
      <c r="C24" s="247" t="s">
        <v>1</v>
      </c>
      <c r="D24" s="248"/>
    </row>
    <row r="25" spans="1:4" ht="27" customHeight="1">
      <c r="A25" s="275"/>
      <c r="B25" s="272"/>
      <c r="C25" s="243" t="s">
        <v>3</v>
      </c>
      <c r="D25" s="244"/>
    </row>
    <row r="26" spans="1:4" ht="27" customHeight="1">
      <c r="A26" s="275"/>
      <c r="B26" s="272"/>
      <c r="C26" s="243" t="s">
        <v>2</v>
      </c>
      <c r="D26" s="244"/>
    </row>
    <row r="27" spans="1:4" ht="27" customHeight="1">
      <c r="A27" s="275"/>
      <c r="B27" s="272"/>
      <c r="C27" s="243" t="s">
        <v>4</v>
      </c>
      <c r="D27" s="244"/>
    </row>
    <row r="28" spans="1:4" ht="27" customHeight="1">
      <c r="A28" s="275"/>
      <c r="B28" s="273"/>
      <c r="C28" s="245" t="s">
        <v>456</v>
      </c>
      <c r="D28" s="246"/>
    </row>
    <row r="29" spans="1:4" ht="27" customHeight="1">
      <c r="A29" s="275">
        <v>9</v>
      </c>
      <c r="B29" s="271" t="s">
        <v>464</v>
      </c>
      <c r="C29" s="247" t="s">
        <v>1</v>
      </c>
      <c r="D29" s="248"/>
    </row>
    <row r="30" spans="1:4" ht="27" customHeight="1">
      <c r="A30" s="275"/>
      <c r="B30" s="272"/>
      <c r="C30" s="243" t="s">
        <v>3</v>
      </c>
      <c r="D30" s="244"/>
    </row>
    <row r="31" spans="1:4" ht="27" customHeight="1">
      <c r="A31" s="275"/>
      <c r="B31" s="272"/>
      <c r="C31" s="243" t="s">
        <v>2</v>
      </c>
      <c r="D31" s="244"/>
    </row>
    <row r="32" spans="1:4" ht="27" customHeight="1">
      <c r="A32" s="275"/>
      <c r="B32" s="272"/>
      <c r="C32" s="243" t="s">
        <v>4</v>
      </c>
      <c r="D32" s="244"/>
    </row>
    <row r="33" spans="1:4" ht="27" customHeight="1">
      <c r="A33" s="275"/>
      <c r="B33" s="272"/>
      <c r="C33" s="243" t="s">
        <v>456</v>
      </c>
      <c r="D33" s="244"/>
    </row>
    <row r="34" spans="1:4" ht="27" customHeight="1">
      <c r="A34" s="275"/>
      <c r="B34" s="272"/>
      <c r="C34" s="243" t="s">
        <v>35</v>
      </c>
      <c r="D34" s="244"/>
    </row>
    <row r="35" spans="1:4" ht="27" customHeight="1">
      <c r="A35" s="275"/>
      <c r="B35" s="272"/>
      <c r="C35" s="243" t="s">
        <v>458</v>
      </c>
      <c r="D35" s="244"/>
    </row>
    <row r="36" spans="1:4" ht="27" customHeight="1">
      <c r="A36" s="275"/>
      <c r="B36" s="273"/>
      <c r="C36" s="245" t="s">
        <v>465</v>
      </c>
      <c r="D36" s="270"/>
    </row>
    <row r="37" spans="1:4" ht="27" customHeight="1">
      <c r="A37" s="282">
        <v>10</v>
      </c>
      <c r="B37" s="271" t="s">
        <v>494</v>
      </c>
      <c r="C37" s="267" t="s">
        <v>1</v>
      </c>
      <c r="D37" s="267"/>
    </row>
    <row r="38" spans="1:4" ht="27" customHeight="1">
      <c r="A38" s="282"/>
      <c r="B38" s="272"/>
      <c r="C38" s="268" t="s">
        <v>3</v>
      </c>
      <c r="D38" s="268"/>
    </row>
    <row r="39" spans="1:4" ht="27" customHeight="1">
      <c r="A39" s="282"/>
      <c r="B39" s="272"/>
      <c r="C39" s="268" t="s">
        <v>2</v>
      </c>
      <c r="D39" s="268"/>
    </row>
    <row r="40" spans="1:4" ht="27" customHeight="1">
      <c r="A40" s="282"/>
      <c r="B40" s="272"/>
      <c r="C40" s="268" t="s">
        <v>4</v>
      </c>
      <c r="D40" s="268"/>
    </row>
    <row r="41" spans="1:4" ht="27" customHeight="1">
      <c r="A41" s="282"/>
      <c r="B41" s="272"/>
      <c r="C41" s="268" t="s">
        <v>456</v>
      </c>
      <c r="D41" s="268"/>
    </row>
    <row r="42" spans="1:4" ht="27" customHeight="1">
      <c r="A42" s="239">
        <v>11</v>
      </c>
      <c r="B42" s="274" t="s">
        <v>467</v>
      </c>
      <c r="C42" s="274"/>
      <c r="D42" s="241"/>
    </row>
  </sheetData>
  <sheetProtection algorithmName="SHA-512" hashValue="tzNtFqsuGORAARMK8MRSJibgXxsjd5U2Y9EzdwV/L4Jg2sUlVbdyqR851Y+qvTzOGNhDrJHvQaY9RSe1B0/pHw==" saltValue="aXLOIHH81BOP87AWMJ8Tog==" spinCount="100000" sheet="1" scenarios="1" formatCells="0" formatColumns="0" formatRows="0"/>
  <mergeCells count="16">
    <mergeCell ref="B3:C3"/>
    <mergeCell ref="B4:C4"/>
    <mergeCell ref="B7:C7"/>
    <mergeCell ref="B5:C5"/>
    <mergeCell ref="B8:B15"/>
    <mergeCell ref="B6:C6"/>
    <mergeCell ref="B24:B28"/>
    <mergeCell ref="B29:B36"/>
    <mergeCell ref="B42:C42"/>
    <mergeCell ref="A8:A15"/>
    <mergeCell ref="A24:A28"/>
    <mergeCell ref="A29:A36"/>
    <mergeCell ref="B16:B23"/>
    <mergeCell ref="A16:A23"/>
    <mergeCell ref="A37:A41"/>
    <mergeCell ref="B37:B41"/>
  </mergeCells>
  <phoneticPr fontId="5"/>
  <pageMargins left="0.70866141732283472" right="0.70866141732283472" top="0.74803149606299213" bottom="0.74803149606299213" header="0.31496062992125984" footer="0.31496062992125984"/>
  <pageSetup paperSize="9" orientation="portrait" r:id="rId1"/>
  <headerFooter>
    <oddHeader>&amp;L&amp;F&amp;R&amp;A</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zoomScaleNormal="100" workbookViewId="0"/>
  </sheetViews>
  <sheetFormatPr defaultColWidth="8.88671875" defaultRowHeight="27" customHeight="1"/>
  <cols>
    <col min="1" max="1" width="4.33203125" style="118" customWidth="1"/>
    <col min="2" max="2" width="7.77734375" style="118" customWidth="1"/>
    <col min="3" max="3" width="34.88671875" style="119" customWidth="1"/>
    <col min="4" max="4" width="8.88671875" style="118"/>
    <col min="5" max="5" width="7" style="118" customWidth="1"/>
    <col min="6" max="6" width="3.44140625" style="120" bestFit="1" customWidth="1"/>
    <col min="7" max="7" width="5.44140625" style="121" bestFit="1" customWidth="1"/>
    <col min="8" max="8" width="3.44140625" style="122" bestFit="1" customWidth="1"/>
    <col min="9" max="10" width="14.77734375" style="118" customWidth="1"/>
    <col min="11" max="19" width="28.44140625" style="119" customWidth="1"/>
    <col min="20" max="16384" width="8.88671875" style="118"/>
  </cols>
  <sheetData>
    <row r="1" spans="1:21" s="93" customFormat="1" ht="27" customHeight="1">
      <c r="A1" s="225" t="s">
        <v>486</v>
      </c>
      <c r="C1" s="94"/>
      <c r="F1" s="95"/>
      <c r="G1" s="96"/>
      <c r="H1" s="97"/>
      <c r="K1" s="94"/>
      <c r="L1" s="94"/>
      <c r="M1" s="94"/>
      <c r="N1" s="94"/>
      <c r="O1" s="94"/>
      <c r="P1" s="94"/>
      <c r="Q1" s="94"/>
      <c r="R1" s="94"/>
      <c r="S1" s="94"/>
    </row>
    <row r="2" spans="1:21" s="98" customFormat="1" ht="27" customHeight="1">
      <c r="B2" s="99"/>
      <c r="E2" s="100"/>
      <c r="F2" s="100"/>
      <c r="G2" s="100"/>
      <c r="H2" s="100"/>
      <c r="I2" s="101"/>
      <c r="J2" s="101"/>
      <c r="K2" s="102"/>
      <c r="L2" s="102"/>
      <c r="M2" s="102"/>
      <c r="N2" s="102"/>
      <c r="O2" s="102"/>
      <c r="P2" s="102"/>
      <c r="Q2" s="102"/>
      <c r="R2" s="102"/>
      <c r="S2" s="102"/>
    </row>
    <row r="3" spans="1:21" s="98" customFormat="1" ht="27" customHeight="1">
      <c r="A3" s="294"/>
      <c r="B3" s="295" t="s">
        <v>190</v>
      </c>
      <c r="C3" s="292" t="s">
        <v>440</v>
      </c>
      <c r="D3" s="297" t="s">
        <v>37</v>
      </c>
      <c r="E3" s="298"/>
      <c r="F3" s="297" t="s">
        <v>43</v>
      </c>
      <c r="G3" s="299"/>
      <c r="H3" s="300"/>
      <c r="I3" s="289" t="s">
        <v>38</v>
      </c>
      <c r="J3" s="290"/>
      <c r="K3" s="289" t="s">
        <v>430</v>
      </c>
      <c r="L3" s="291"/>
      <c r="M3" s="291"/>
      <c r="N3" s="291"/>
      <c r="O3" s="291"/>
      <c r="P3" s="291"/>
      <c r="Q3" s="291"/>
      <c r="R3" s="291"/>
      <c r="S3" s="291"/>
      <c r="T3" s="292" t="s">
        <v>296</v>
      </c>
      <c r="U3" s="292" t="s">
        <v>297</v>
      </c>
    </row>
    <row r="4" spans="1:21" s="105" customFormat="1" ht="45.6" customHeight="1">
      <c r="A4" s="294"/>
      <c r="B4" s="296"/>
      <c r="C4" s="293"/>
      <c r="D4" s="103" t="s">
        <v>42</v>
      </c>
      <c r="E4" s="19" t="s">
        <v>39</v>
      </c>
      <c r="F4" s="220" t="s">
        <v>39</v>
      </c>
      <c r="G4" s="221" t="s">
        <v>40</v>
      </c>
      <c r="H4" s="222" t="s">
        <v>41</v>
      </c>
      <c r="I4" s="269" t="s">
        <v>495</v>
      </c>
      <c r="J4" s="104" t="s">
        <v>489</v>
      </c>
      <c r="K4" s="188" t="s">
        <v>431</v>
      </c>
      <c r="L4" s="189" t="s">
        <v>432</v>
      </c>
      <c r="M4" s="189" t="s">
        <v>433</v>
      </c>
      <c r="N4" s="189" t="s">
        <v>434</v>
      </c>
      <c r="O4" s="189" t="s">
        <v>435</v>
      </c>
      <c r="P4" s="189" t="s">
        <v>436</v>
      </c>
      <c r="Q4" s="189" t="s">
        <v>437</v>
      </c>
      <c r="R4" s="189" t="s">
        <v>438</v>
      </c>
      <c r="S4" s="189" t="s">
        <v>439</v>
      </c>
      <c r="T4" s="293"/>
      <c r="U4" s="293"/>
    </row>
    <row r="5" spans="1:21" s="98" customFormat="1" ht="39.6" customHeight="1">
      <c r="A5" s="223" t="s">
        <v>72</v>
      </c>
      <c r="B5" s="215" t="s">
        <v>490</v>
      </c>
      <c r="C5" s="260">
        <f>基幹!I4</f>
        <v>0</v>
      </c>
      <c r="D5" s="106"/>
      <c r="E5" s="3"/>
      <c r="F5" s="4"/>
      <c r="G5" s="5"/>
      <c r="H5" s="6"/>
      <c r="I5" s="265">
        <f>基幹!I41</f>
        <v>0</v>
      </c>
      <c r="J5" s="123">
        <f>I5*基幹!I51*0.01</f>
        <v>0</v>
      </c>
      <c r="K5" s="257">
        <f>基幹!I52</f>
        <v>0</v>
      </c>
      <c r="L5" s="258">
        <f>基幹!I54</f>
        <v>0</v>
      </c>
      <c r="M5" s="258">
        <f>基幹!I56</f>
        <v>0</v>
      </c>
      <c r="N5" s="258">
        <f>基幹!I58</f>
        <v>0</v>
      </c>
      <c r="O5" s="258">
        <f>基幹!I60</f>
        <v>0</v>
      </c>
      <c r="P5" s="258">
        <f>基幹!I62</f>
        <v>0</v>
      </c>
      <c r="Q5" s="258">
        <f>基幹!I64</f>
        <v>0</v>
      </c>
      <c r="R5" s="258">
        <f>基幹!I66</f>
        <v>0</v>
      </c>
      <c r="S5" s="258">
        <f>基幹!I68</f>
        <v>0</v>
      </c>
      <c r="T5" s="107"/>
      <c r="U5" s="107"/>
    </row>
    <row r="6" spans="1:21" s="98" customFormat="1" ht="40.200000000000003" customHeight="1">
      <c r="A6" s="286" t="s">
        <v>73</v>
      </c>
      <c r="B6" s="215" t="s">
        <v>191</v>
      </c>
      <c r="C6" s="260">
        <f>連携1!I6</f>
        <v>0</v>
      </c>
      <c r="D6" s="106"/>
      <c r="E6" s="3"/>
      <c r="F6" s="8"/>
      <c r="G6" s="5"/>
      <c r="H6" s="6"/>
      <c r="I6" s="266">
        <f>連携1!I43</f>
        <v>0</v>
      </c>
      <c r="J6" s="123">
        <f>I6*連携1!I52*0.01</f>
        <v>0</v>
      </c>
      <c r="K6" s="256">
        <f>連携1!$I$53</f>
        <v>0</v>
      </c>
      <c r="L6" s="259">
        <f>連携1!$I$55</f>
        <v>0</v>
      </c>
      <c r="M6" s="259">
        <f>連携1!$I$57</f>
        <v>0</v>
      </c>
      <c r="N6" s="259">
        <f>連携1!$I$59</f>
        <v>0</v>
      </c>
      <c r="O6" s="259">
        <f>連携1!$I$61</f>
        <v>0</v>
      </c>
      <c r="P6" s="259">
        <f>連携1!$I$63</f>
        <v>0</v>
      </c>
      <c r="Q6" s="259">
        <f>連携1!$I$65</f>
        <v>0</v>
      </c>
      <c r="R6" s="259">
        <f>連携1!$I$67</f>
        <v>0</v>
      </c>
      <c r="S6" s="259">
        <f>連携1!$I$69</f>
        <v>0</v>
      </c>
      <c r="T6" s="7" t="s">
        <v>0</v>
      </c>
      <c r="U6" s="7"/>
    </row>
    <row r="7" spans="1:21" s="98" customFormat="1" ht="40.200000000000003" customHeight="1">
      <c r="A7" s="287"/>
      <c r="B7" s="215" t="s">
        <v>192</v>
      </c>
      <c r="C7" s="260">
        <f>連携2!I6</f>
        <v>0</v>
      </c>
      <c r="D7" s="106"/>
      <c r="E7" s="3"/>
      <c r="F7" s="8"/>
      <c r="G7" s="5"/>
      <c r="H7" s="6"/>
      <c r="I7" s="266">
        <f>連携2!I43</f>
        <v>0</v>
      </c>
      <c r="J7" s="123">
        <f>I7*連携2!I52*0.01</f>
        <v>0</v>
      </c>
      <c r="K7" s="256">
        <f>連携2!$I$53</f>
        <v>0</v>
      </c>
      <c r="L7" s="259">
        <f>連携2!$I$55</f>
        <v>0</v>
      </c>
      <c r="M7" s="259">
        <f>連携2!$I$57</f>
        <v>0</v>
      </c>
      <c r="N7" s="259">
        <f>連携2!$I$59</f>
        <v>0</v>
      </c>
      <c r="O7" s="259">
        <f>連携2!$I$61</f>
        <v>0</v>
      </c>
      <c r="P7" s="259">
        <f>連携2!$I$63</f>
        <v>0</v>
      </c>
      <c r="Q7" s="259">
        <f>連携2!$I$65</f>
        <v>0</v>
      </c>
      <c r="R7" s="259">
        <f>連携2!$I$67</f>
        <v>0</v>
      </c>
      <c r="S7" s="259">
        <f>連携2!$I$69</f>
        <v>0</v>
      </c>
      <c r="T7" s="7" t="s">
        <v>0</v>
      </c>
      <c r="U7" s="7"/>
    </row>
    <row r="8" spans="1:21" s="98" customFormat="1" ht="40.200000000000003" customHeight="1">
      <c r="A8" s="287"/>
      <c r="B8" s="215" t="s">
        <v>193</v>
      </c>
      <c r="C8" s="260">
        <f>連携3!I6</f>
        <v>0</v>
      </c>
      <c r="D8" s="106"/>
      <c r="E8" s="3"/>
      <c r="F8" s="8"/>
      <c r="G8" s="5"/>
      <c r="H8" s="6"/>
      <c r="I8" s="266">
        <f>連携3!I43</f>
        <v>0</v>
      </c>
      <c r="J8" s="123">
        <f>I8*連携3!I52*0.01</f>
        <v>0</v>
      </c>
      <c r="K8" s="256">
        <f>連携3!$I$53</f>
        <v>0</v>
      </c>
      <c r="L8" s="259">
        <f>連携3!$I$55</f>
        <v>0</v>
      </c>
      <c r="M8" s="259">
        <f>連携3!$I$57</f>
        <v>0</v>
      </c>
      <c r="N8" s="259">
        <f>連携3!$I$59</f>
        <v>0</v>
      </c>
      <c r="O8" s="259">
        <f>連携3!$I$61</f>
        <v>0</v>
      </c>
      <c r="P8" s="259">
        <f>連携3!$I$63</f>
        <v>0</v>
      </c>
      <c r="Q8" s="259">
        <f>連携3!$I$65</f>
        <v>0</v>
      </c>
      <c r="R8" s="259">
        <f>連携3!$I$67</f>
        <v>0</v>
      </c>
      <c r="S8" s="259">
        <f>連携3!$I$69</f>
        <v>0</v>
      </c>
      <c r="T8" s="7" t="s">
        <v>0</v>
      </c>
      <c r="U8" s="7"/>
    </row>
    <row r="9" spans="1:21" s="98" customFormat="1" ht="40.200000000000003" customHeight="1">
      <c r="A9" s="287"/>
      <c r="B9" s="215" t="s">
        <v>194</v>
      </c>
      <c r="C9" s="260">
        <f>連携4!I6</f>
        <v>0</v>
      </c>
      <c r="D9" s="106"/>
      <c r="E9" s="3"/>
      <c r="F9" s="8"/>
      <c r="G9" s="5"/>
      <c r="H9" s="6"/>
      <c r="I9" s="266">
        <f>連携4!I43</f>
        <v>0</v>
      </c>
      <c r="J9" s="123">
        <f>I9*連携4!I52*0.01</f>
        <v>0</v>
      </c>
      <c r="K9" s="256">
        <f>連携4!$I$53</f>
        <v>0</v>
      </c>
      <c r="L9" s="259">
        <f>連携4!$I$55</f>
        <v>0</v>
      </c>
      <c r="M9" s="259">
        <f>連携4!$I$57</f>
        <v>0</v>
      </c>
      <c r="N9" s="259">
        <f>連携4!$I$59</f>
        <v>0</v>
      </c>
      <c r="O9" s="259">
        <f>連携4!$I$61</f>
        <v>0</v>
      </c>
      <c r="P9" s="259">
        <f>連携4!$I$63</f>
        <v>0</v>
      </c>
      <c r="Q9" s="259">
        <f>連携4!$I$65</f>
        <v>0</v>
      </c>
      <c r="R9" s="259">
        <f>連携4!$I$67</f>
        <v>0</v>
      </c>
      <c r="S9" s="259">
        <f>連携4!$I$69</f>
        <v>0</v>
      </c>
      <c r="T9" s="7" t="s">
        <v>0</v>
      </c>
      <c r="U9" s="7"/>
    </row>
    <row r="10" spans="1:21" s="98" customFormat="1" ht="40.200000000000003" customHeight="1">
      <c r="A10" s="287"/>
      <c r="B10" s="215" t="s">
        <v>195</v>
      </c>
      <c r="C10" s="260">
        <f>連携5!I6</f>
        <v>0</v>
      </c>
      <c r="D10" s="106"/>
      <c r="E10" s="3"/>
      <c r="F10" s="8"/>
      <c r="G10" s="5"/>
      <c r="H10" s="6"/>
      <c r="I10" s="266">
        <f>連携5!I43</f>
        <v>0</v>
      </c>
      <c r="J10" s="123">
        <f>I10*連携5!I52*0.01</f>
        <v>0</v>
      </c>
      <c r="K10" s="256">
        <f>連携5!$I$53</f>
        <v>0</v>
      </c>
      <c r="L10" s="259">
        <f>連携5!$I$55</f>
        <v>0</v>
      </c>
      <c r="M10" s="259">
        <f>連携5!$I$57</f>
        <v>0</v>
      </c>
      <c r="N10" s="259">
        <f>連携5!$I$59</f>
        <v>0</v>
      </c>
      <c r="O10" s="259">
        <f>連携5!$I$61</f>
        <v>0</v>
      </c>
      <c r="P10" s="259">
        <f>連携5!$I$63</f>
        <v>0</v>
      </c>
      <c r="Q10" s="259">
        <f>連携5!$I$65</f>
        <v>0</v>
      </c>
      <c r="R10" s="259">
        <f>連携5!$I$67</f>
        <v>0</v>
      </c>
      <c r="S10" s="259">
        <f>連携5!$I$69</f>
        <v>0</v>
      </c>
      <c r="T10" s="7" t="s">
        <v>0</v>
      </c>
      <c r="U10" s="7"/>
    </row>
    <row r="11" spans="1:21" s="98" customFormat="1" ht="40.200000000000003" customHeight="1">
      <c r="A11" s="287"/>
      <c r="B11" s="215" t="s">
        <v>196</v>
      </c>
      <c r="C11" s="260">
        <f>連携6!I6</f>
        <v>0</v>
      </c>
      <c r="D11" s="106"/>
      <c r="E11" s="3"/>
      <c r="F11" s="8"/>
      <c r="G11" s="5"/>
      <c r="H11" s="6"/>
      <c r="I11" s="266">
        <f>連携6!I43</f>
        <v>0</v>
      </c>
      <c r="J11" s="123">
        <f>I11*連携6!I52*0.01</f>
        <v>0</v>
      </c>
      <c r="K11" s="256">
        <f>連携6!$I$53</f>
        <v>0</v>
      </c>
      <c r="L11" s="259">
        <f>連携6!$I$55</f>
        <v>0</v>
      </c>
      <c r="M11" s="259">
        <f>連携6!$I$57</f>
        <v>0</v>
      </c>
      <c r="N11" s="259">
        <f>連携6!$I$59</f>
        <v>0</v>
      </c>
      <c r="O11" s="259">
        <f>連携6!$I$61</f>
        <v>0</v>
      </c>
      <c r="P11" s="259">
        <f>連携6!$I$63</f>
        <v>0</v>
      </c>
      <c r="Q11" s="259">
        <f>連携6!$I$65</f>
        <v>0</v>
      </c>
      <c r="R11" s="259">
        <f>連携6!$I$67</f>
        <v>0</v>
      </c>
      <c r="S11" s="259">
        <f>連携6!$I$69</f>
        <v>0</v>
      </c>
      <c r="T11" s="7" t="s">
        <v>0</v>
      </c>
      <c r="U11" s="7"/>
    </row>
    <row r="12" spans="1:21" s="98" customFormat="1" ht="40.200000000000003" customHeight="1">
      <c r="A12" s="287"/>
      <c r="B12" s="215" t="s">
        <v>197</v>
      </c>
      <c r="C12" s="260">
        <f>連携7!I6</f>
        <v>0</v>
      </c>
      <c r="D12" s="106"/>
      <c r="E12" s="3"/>
      <c r="F12" s="8"/>
      <c r="G12" s="5"/>
      <c r="H12" s="6"/>
      <c r="I12" s="266">
        <f>連携7!I43</f>
        <v>0</v>
      </c>
      <c r="J12" s="123">
        <f>I12*連携7!I52*0.01</f>
        <v>0</v>
      </c>
      <c r="K12" s="256">
        <f>連携7!$I$53</f>
        <v>0</v>
      </c>
      <c r="L12" s="259">
        <f>連携7!$I$55</f>
        <v>0</v>
      </c>
      <c r="M12" s="259">
        <f>連携7!$I$57</f>
        <v>0</v>
      </c>
      <c r="N12" s="259">
        <f>連携7!$I$59</f>
        <v>0</v>
      </c>
      <c r="O12" s="259">
        <f>連携7!$I$61</f>
        <v>0</v>
      </c>
      <c r="P12" s="259">
        <f>連携7!$I$63</f>
        <v>0</v>
      </c>
      <c r="Q12" s="259">
        <f>連携7!$I$65</f>
        <v>0</v>
      </c>
      <c r="R12" s="259">
        <f>連携7!$I$67</f>
        <v>0</v>
      </c>
      <c r="S12" s="259">
        <f>連携7!$I$69</f>
        <v>0</v>
      </c>
      <c r="T12" s="7" t="s">
        <v>0</v>
      </c>
      <c r="U12" s="7"/>
    </row>
    <row r="13" spans="1:21" s="98" customFormat="1" ht="40.200000000000003" customHeight="1">
      <c r="A13" s="287"/>
      <c r="B13" s="215" t="s">
        <v>198</v>
      </c>
      <c r="C13" s="260">
        <f>連携8!I6</f>
        <v>0</v>
      </c>
      <c r="D13" s="106"/>
      <c r="E13" s="3"/>
      <c r="F13" s="8"/>
      <c r="G13" s="5"/>
      <c r="H13" s="6"/>
      <c r="I13" s="266">
        <f>連携8!I43</f>
        <v>0</v>
      </c>
      <c r="J13" s="123">
        <f>I13*連携8!I52*0.01</f>
        <v>0</v>
      </c>
      <c r="K13" s="256">
        <f>連携8!$I$53</f>
        <v>0</v>
      </c>
      <c r="L13" s="259">
        <f>連携8!$I$55</f>
        <v>0</v>
      </c>
      <c r="M13" s="259">
        <f>連携8!$I$57</f>
        <v>0</v>
      </c>
      <c r="N13" s="259">
        <f>連携8!$I$59</f>
        <v>0</v>
      </c>
      <c r="O13" s="259">
        <f>連携8!$I$61</f>
        <v>0</v>
      </c>
      <c r="P13" s="259">
        <f>連携8!$I$63</f>
        <v>0</v>
      </c>
      <c r="Q13" s="259">
        <f>連携8!$I$65</f>
        <v>0</v>
      </c>
      <c r="R13" s="259">
        <f>連携8!$I$67</f>
        <v>0</v>
      </c>
      <c r="S13" s="259">
        <f>連携8!$I$69</f>
        <v>0</v>
      </c>
      <c r="T13" s="7" t="s">
        <v>0</v>
      </c>
      <c r="U13" s="7"/>
    </row>
    <row r="14" spans="1:21" s="98" customFormat="1" ht="40.200000000000003" customHeight="1">
      <c r="A14" s="287"/>
      <c r="B14" s="215" t="s">
        <v>199</v>
      </c>
      <c r="C14" s="260">
        <f>連携9!I6</f>
        <v>0</v>
      </c>
      <c r="D14" s="106"/>
      <c r="E14" s="3"/>
      <c r="F14" s="8"/>
      <c r="G14" s="5"/>
      <c r="H14" s="6"/>
      <c r="I14" s="266">
        <f>連携9!I43</f>
        <v>0</v>
      </c>
      <c r="J14" s="123">
        <f>I14*連携9!I52*0.01</f>
        <v>0</v>
      </c>
      <c r="K14" s="256">
        <f>連携9!$I$53</f>
        <v>0</v>
      </c>
      <c r="L14" s="259">
        <f>連携9!$I$55</f>
        <v>0</v>
      </c>
      <c r="M14" s="259">
        <f>連携9!$I$57</f>
        <v>0</v>
      </c>
      <c r="N14" s="259">
        <f>連携9!$I$59</f>
        <v>0</v>
      </c>
      <c r="O14" s="259">
        <f>連携9!$I$61</f>
        <v>0</v>
      </c>
      <c r="P14" s="259">
        <f>連携9!$I$63</f>
        <v>0</v>
      </c>
      <c r="Q14" s="259">
        <f>連携9!$I$65</f>
        <v>0</v>
      </c>
      <c r="R14" s="259">
        <f>連携9!$I$67</f>
        <v>0</v>
      </c>
      <c r="S14" s="259">
        <f>連携9!$I$69</f>
        <v>0</v>
      </c>
      <c r="T14" s="7" t="s">
        <v>0</v>
      </c>
      <c r="U14" s="7"/>
    </row>
    <row r="15" spans="1:21" s="98" customFormat="1" ht="40.200000000000003" customHeight="1">
      <c r="A15" s="287"/>
      <c r="B15" s="215" t="s">
        <v>200</v>
      </c>
      <c r="C15" s="260">
        <f>連携10!I6</f>
        <v>0</v>
      </c>
      <c r="D15" s="106"/>
      <c r="E15" s="3"/>
      <c r="F15" s="8"/>
      <c r="G15" s="5"/>
      <c r="H15" s="6"/>
      <c r="I15" s="266">
        <f>連携10!I43</f>
        <v>0</v>
      </c>
      <c r="J15" s="123">
        <f>I15*連携10!I52*0.01</f>
        <v>0</v>
      </c>
      <c r="K15" s="256">
        <f>連携10!$I$53</f>
        <v>0</v>
      </c>
      <c r="L15" s="259">
        <f>連携10!$I$55</f>
        <v>0</v>
      </c>
      <c r="M15" s="259">
        <f>連携10!$I$57</f>
        <v>0</v>
      </c>
      <c r="N15" s="259">
        <f>連携10!$I$59</f>
        <v>0</v>
      </c>
      <c r="O15" s="259">
        <f>連携10!$I$61</f>
        <v>0</v>
      </c>
      <c r="P15" s="259">
        <f>連携10!$I$63</f>
        <v>0</v>
      </c>
      <c r="Q15" s="259">
        <f>連携10!$I$65</f>
        <v>0</v>
      </c>
      <c r="R15" s="259">
        <f>連携10!$I$67</f>
        <v>0</v>
      </c>
      <c r="S15" s="259">
        <f>連携10!$I$69</f>
        <v>0</v>
      </c>
      <c r="T15" s="7" t="s">
        <v>0</v>
      </c>
      <c r="U15" s="7"/>
    </row>
    <row r="16" spans="1:21" s="98" customFormat="1" ht="40.200000000000003" customHeight="1">
      <c r="A16" s="287"/>
      <c r="B16" s="215" t="s">
        <v>408</v>
      </c>
      <c r="C16" s="260">
        <f>連携11!I6</f>
        <v>0</v>
      </c>
      <c r="D16" s="106"/>
      <c r="E16" s="3"/>
      <c r="F16" s="8"/>
      <c r="G16" s="5"/>
      <c r="H16" s="6"/>
      <c r="I16" s="266">
        <f>連携11!I43</f>
        <v>0</v>
      </c>
      <c r="J16" s="123">
        <f>I16*連携11!I52*0.01</f>
        <v>0</v>
      </c>
      <c r="K16" s="256">
        <f>連携11!$I$53</f>
        <v>0</v>
      </c>
      <c r="L16" s="259">
        <f>連携11!$I$55</f>
        <v>0</v>
      </c>
      <c r="M16" s="259">
        <f>連携11!$I$57</f>
        <v>0</v>
      </c>
      <c r="N16" s="259">
        <f>連携11!$I$59</f>
        <v>0</v>
      </c>
      <c r="O16" s="259">
        <f>連携11!$I$61</f>
        <v>0</v>
      </c>
      <c r="P16" s="259">
        <f>連携11!$I$63</f>
        <v>0</v>
      </c>
      <c r="Q16" s="259">
        <f>連携11!$I$65</f>
        <v>0</v>
      </c>
      <c r="R16" s="259">
        <f>連携11!$I$67</f>
        <v>0</v>
      </c>
      <c r="S16" s="259">
        <f>連携11!$I$69</f>
        <v>0</v>
      </c>
      <c r="T16" s="7" t="s">
        <v>0</v>
      </c>
      <c r="U16" s="7"/>
    </row>
    <row r="17" spans="1:21" s="98" customFormat="1" ht="40.200000000000003" customHeight="1">
      <c r="A17" s="287"/>
      <c r="B17" s="215" t="s">
        <v>409</v>
      </c>
      <c r="C17" s="260">
        <f>連携12!I6</f>
        <v>0</v>
      </c>
      <c r="D17" s="106"/>
      <c r="E17" s="3"/>
      <c r="F17" s="8"/>
      <c r="G17" s="5"/>
      <c r="H17" s="6"/>
      <c r="I17" s="266">
        <f>連携12!I43</f>
        <v>0</v>
      </c>
      <c r="J17" s="123">
        <f>I17*連携12!I52*0.01</f>
        <v>0</v>
      </c>
      <c r="K17" s="256">
        <f>連携12!$I$53</f>
        <v>0</v>
      </c>
      <c r="L17" s="259">
        <f>連携12!$I$55</f>
        <v>0</v>
      </c>
      <c r="M17" s="259">
        <f>連携12!$I$57</f>
        <v>0</v>
      </c>
      <c r="N17" s="259">
        <f>連携12!$I$59</f>
        <v>0</v>
      </c>
      <c r="O17" s="259">
        <f>連携12!$I$61</f>
        <v>0</v>
      </c>
      <c r="P17" s="259">
        <f>連携12!$I$63</f>
        <v>0</v>
      </c>
      <c r="Q17" s="259">
        <f>連携12!$I$65</f>
        <v>0</v>
      </c>
      <c r="R17" s="259">
        <f>連携12!$I$67</f>
        <v>0</v>
      </c>
      <c r="S17" s="259">
        <f>連携12!$I$69</f>
        <v>0</v>
      </c>
      <c r="T17" s="7" t="s">
        <v>0</v>
      </c>
      <c r="U17" s="7"/>
    </row>
    <row r="18" spans="1:21" s="98" customFormat="1" ht="40.200000000000003" customHeight="1">
      <c r="A18" s="287"/>
      <c r="B18" s="215" t="s">
        <v>410</v>
      </c>
      <c r="C18" s="260">
        <f>連携13!I6</f>
        <v>0</v>
      </c>
      <c r="D18" s="106"/>
      <c r="E18" s="3"/>
      <c r="F18" s="8"/>
      <c r="G18" s="5"/>
      <c r="H18" s="6"/>
      <c r="I18" s="266">
        <f>連携13!I43</f>
        <v>0</v>
      </c>
      <c r="J18" s="123">
        <f>I18*連携13!I52*0.01</f>
        <v>0</v>
      </c>
      <c r="K18" s="256">
        <f>連携13!$I$53</f>
        <v>0</v>
      </c>
      <c r="L18" s="259">
        <f>連携13!$I$55</f>
        <v>0</v>
      </c>
      <c r="M18" s="259">
        <f>連携13!$I$57</f>
        <v>0</v>
      </c>
      <c r="N18" s="259">
        <f>連携13!$I$59</f>
        <v>0</v>
      </c>
      <c r="O18" s="259">
        <f>連携13!$I$61</f>
        <v>0</v>
      </c>
      <c r="P18" s="259">
        <f>連携13!$I$63</f>
        <v>0</v>
      </c>
      <c r="Q18" s="259">
        <f>連携13!$I$65</f>
        <v>0</v>
      </c>
      <c r="R18" s="259">
        <f>連携13!$I$67</f>
        <v>0</v>
      </c>
      <c r="S18" s="259">
        <f>連携13!$I$69</f>
        <v>0</v>
      </c>
      <c r="T18" s="7" t="s">
        <v>0</v>
      </c>
      <c r="U18" s="7"/>
    </row>
    <row r="19" spans="1:21" s="98" customFormat="1" ht="40.200000000000003" customHeight="1">
      <c r="A19" s="287"/>
      <c r="B19" s="215" t="s">
        <v>411</v>
      </c>
      <c r="C19" s="260">
        <f>連携14!I6</f>
        <v>0</v>
      </c>
      <c r="D19" s="106"/>
      <c r="E19" s="3"/>
      <c r="F19" s="8"/>
      <c r="G19" s="5"/>
      <c r="H19" s="6"/>
      <c r="I19" s="266">
        <f>連携14!I43</f>
        <v>0</v>
      </c>
      <c r="J19" s="123">
        <f>I19*連携14!I52*0.01</f>
        <v>0</v>
      </c>
      <c r="K19" s="256">
        <f>連携14!$I$53</f>
        <v>0</v>
      </c>
      <c r="L19" s="259">
        <f>連携14!$I$55</f>
        <v>0</v>
      </c>
      <c r="M19" s="259">
        <f>連携14!$I$57</f>
        <v>0</v>
      </c>
      <c r="N19" s="259">
        <f>連携14!$I$59</f>
        <v>0</v>
      </c>
      <c r="O19" s="259">
        <f>連携14!$I$61</f>
        <v>0</v>
      </c>
      <c r="P19" s="259">
        <f>連携14!$I$63</f>
        <v>0</v>
      </c>
      <c r="Q19" s="259">
        <f>連携14!$I$65</f>
        <v>0</v>
      </c>
      <c r="R19" s="259">
        <f>連携14!$I$67</f>
        <v>0</v>
      </c>
      <c r="S19" s="259">
        <f>連携14!$I$69</f>
        <v>0</v>
      </c>
      <c r="T19" s="7" t="s">
        <v>0</v>
      </c>
      <c r="U19" s="7"/>
    </row>
    <row r="20" spans="1:21" s="98" customFormat="1" ht="40.200000000000003" customHeight="1">
      <c r="A20" s="287"/>
      <c r="B20" s="215" t="s">
        <v>412</v>
      </c>
      <c r="C20" s="260">
        <f>連携15!I6</f>
        <v>0</v>
      </c>
      <c r="D20" s="106"/>
      <c r="E20" s="3"/>
      <c r="F20" s="8"/>
      <c r="G20" s="5"/>
      <c r="H20" s="6"/>
      <c r="I20" s="266">
        <f>連携15!I43</f>
        <v>0</v>
      </c>
      <c r="J20" s="123">
        <f>I20*連携15!I52*0.01</f>
        <v>0</v>
      </c>
      <c r="K20" s="256">
        <f>連携15!$I$53</f>
        <v>0</v>
      </c>
      <c r="L20" s="259">
        <f>連携15!$I$55</f>
        <v>0</v>
      </c>
      <c r="M20" s="259">
        <f>連携15!$I$57</f>
        <v>0</v>
      </c>
      <c r="N20" s="259">
        <f>連携15!$I$59</f>
        <v>0</v>
      </c>
      <c r="O20" s="259">
        <f>連携15!$I$61</f>
        <v>0</v>
      </c>
      <c r="P20" s="259">
        <f>連携15!$I$63</f>
        <v>0</v>
      </c>
      <c r="Q20" s="259">
        <f>連携15!$I$65</f>
        <v>0</v>
      </c>
      <c r="R20" s="259">
        <f>連携15!$I$67</f>
        <v>0</v>
      </c>
      <c r="S20" s="259">
        <f>連携15!$I$69</f>
        <v>0</v>
      </c>
      <c r="T20" s="7" t="s">
        <v>0</v>
      </c>
      <c r="U20" s="7"/>
    </row>
    <row r="21" spans="1:21" s="98" customFormat="1" ht="40.200000000000003" customHeight="1">
      <c r="A21" s="287"/>
      <c r="B21" s="215" t="s">
        <v>413</v>
      </c>
      <c r="C21" s="260">
        <f>連携16!I6</f>
        <v>0</v>
      </c>
      <c r="D21" s="106"/>
      <c r="E21" s="3"/>
      <c r="F21" s="8"/>
      <c r="G21" s="5"/>
      <c r="H21" s="6"/>
      <c r="I21" s="266">
        <f>連携16!I43</f>
        <v>0</v>
      </c>
      <c r="J21" s="123">
        <f>I21*連携16!I52*0.01</f>
        <v>0</v>
      </c>
      <c r="K21" s="256">
        <f>連携16!$I$53</f>
        <v>0</v>
      </c>
      <c r="L21" s="259">
        <f>連携16!$I$55</f>
        <v>0</v>
      </c>
      <c r="M21" s="259">
        <f>連携16!$I$57</f>
        <v>0</v>
      </c>
      <c r="N21" s="259">
        <f>連携16!$I$59</f>
        <v>0</v>
      </c>
      <c r="O21" s="259">
        <f>連携16!$I$61</f>
        <v>0</v>
      </c>
      <c r="P21" s="259">
        <f>連携16!$I$63</f>
        <v>0</v>
      </c>
      <c r="Q21" s="259">
        <f>連携16!$I$65</f>
        <v>0</v>
      </c>
      <c r="R21" s="259">
        <f>連携16!$I$67</f>
        <v>0</v>
      </c>
      <c r="S21" s="259">
        <f>連携16!$I$69</f>
        <v>0</v>
      </c>
      <c r="T21" s="7" t="s">
        <v>0</v>
      </c>
      <c r="U21" s="7"/>
    </row>
    <row r="22" spans="1:21" s="98" customFormat="1" ht="40.200000000000003" customHeight="1">
      <c r="A22" s="287"/>
      <c r="B22" s="215" t="s">
        <v>414</v>
      </c>
      <c r="C22" s="260">
        <f>連携17!I6</f>
        <v>0</v>
      </c>
      <c r="D22" s="106"/>
      <c r="E22" s="3"/>
      <c r="F22" s="8"/>
      <c r="G22" s="5"/>
      <c r="H22" s="6"/>
      <c r="I22" s="266">
        <f>連携17!I43</f>
        <v>0</v>
      </c>
      <c r="J22" s="123">
        <f>I22*連携17!I52*0.01</f>
        <v>0</v>
      </c>
      <c r="K22" s="256">
        <f>連携17!$I$53</f>
        <v>0</v>
      </c>
      <c r="L22" s="259">
        <f>連携17!$I$55</f>
        <v>0</v>
      </c>
      <c r="M22" s="259">
        <f>連携17!$I$57</f>
        <v>0</v>
      </c>
      <c r="N22" s="259">
        <f>連携17!$I$59</f>
        <v>0</v>
      </c>
      <c r="O22" s="259">
        <f>連携17!$I$61</f>
        <v>0</v>
      </c>
      <c r="P22" s="259">
        <f>連携17!$I$63</f>
        <v>0</v>
      </c>
      <c r="Q22" s="259">
        <f>連携17!$I$65</f>
        <v>0</v>
      </c>
      <c r="R22" s="259">
        <f>連携17!$I$67</f>
        <v>0</v>
      </c>
      <c r="S22" s="259">
        <f>連携17!$I$69</f>
        <v>0</v>
      </c>
      <c r="T22" s="7" t="s">
        <v>0</v>
      </c>
      <c r="U22" s="7"/>
    </row>
    <row r="23" spans="1:21" s="98" customFormat="1" ht="40.200000000000003" customHeight="1">
      <c r="A23" s="287"/>
      <c r="B23" s="215" t="s">
        <v>415</v>
      </c>
      <c r="C23" s="260">
        <f>連携18!I6</f>
        <v>0</v>
      </c>
      <c r="D23" s="106"/>
      <c r="E23" s="3"/>
      <c r="F23" s="8"/>
      <c r="G23" s="5"/>
      <c r="H23" s="6"/>
      <c r="I23" s="266">
        <f>連携18!I43</f>
        <v>0</v>
      </c>
      <c r="J23" s="123">
        <f>I23*連携18!I52*0.01</f>
        <v>0</v>
      </c>
      <c r="K23" s="256">
        <f>連携18!$I$53</f>
        <v>0</v>
      </c>
      <c r="L23" s="259">
        <f>連携18!$I$55</f>
        <v>0</v>
      </c>
      <c r="M23" s="259">
        <f>連携18!$I$57</f>
        <v>0</v>
      </c>
      <c r="N23" s="259">
        <f>連携18!$I$59</f>
        <v>0</v>
      </c>
      <c r="O23" s="259">
        <f>連携18!$I$61</f>
        <v>0</v>
      </c>
      <c r="P23" s="259">
        <f>連携18!$I$63</f>
        <v>0</v>
      </c>
      <c r="Q23" s="259">
        <f>連携18!$I$65</f>
        <v>0</v>
      </c>
      <c r="R23" s="259">
        <f>連携18!$I$67</f>
        <v>0</v>
      </c>
      <c r="S23" s="259">
        <f>連携18!$I$69</f>
        <v>0</v>
      </c>
      <c r="T23" s="7" t="s">
        <v>0</v>
      </c>
      <c r="U23" s="7"/>
    </row>
    <row r="24" spans="1:21" s="98" customFormat="1" ht="40.200000000000003" customHeight="1">
      <c r="A24" s="287"/>
      <c r="B24" s="215" t="s">
        <v>416</v>
      </c>
      <c r="C24" s="260">
        <f>連携19!I6</f>
        <v>0</v>
      </c>
      <c r="D24" s="106"/>
      <c r="E24" s="3"/>
      <c r="F24" s="8"/>
      <c r="G24" s="5"/>
      <c r="H24" s="6"/>
      <c r="I24" s="266">
        <f>連携19!I43</f>
        <v>0</v>
      </c>
      <c r="J24" s="123">
        <f>I24*連携19!I52*0.01</f>
        <v>0</v>
      </c>
      <c r="K24" s="256">
        <f>連携19!$I$53</f>
        <v>0</v>
      </c>
      <c r="L24" s="259">
        <f>連携19!$I$55</f>
        <v>0</v>
      </c>
      <c r="M24" s="259">
        <f>連携19!$I$57</f>
        <v>0</v>
      </c>
      <c r="N24" s="259">
        <f>連携19!$I$59</f>
        <v>0</v>
      </c>
      <c r="O24" s="259">
        <f>連携19!$I$61</f>
        <v>0</v>
      </c>
      <c r="P24" s="259">
        <f>連携19!$I$63</f>
        <v>0</v>
      </c>
      <c r="Q24" s="259">
        <f>連携19!$I$65</f>
        <v>0</v>
      </c>
      <c r="R24" s="259">
        <f>連携19!$I$67</f>
        <v>0</v>
      </c>
      <c r="S24" s="259">
        <f>連携19!$I$69</f>
        <v>0</v>
      </c>
      <c r="T24" s="7" t="s">
        <v>0</v>
      </c>
      <c r="U24" s="7"/>
    </row>
    <row r="25" spans="1:21" s="98" customFormat="1" ht="40.200000000000003" customHeight="1">
      <c r="A25" s="287"/>
      <c r="B25" s="215" t="s">
        <v>417</v>
      </c>
      <c r="C25" s="260">
        <f>連携20!I6</f>
        <v>0</v>
      </c>
      <c r="D25" s="106"/>
      <c r="E25" s="3"/>
      <c r="F25" s="8"/>
      <c r="G25" s="5"/>
      <c r="H25" s="6"/>
      <c r="I25" s="266">
        <f>連携20!I43</f>
        <v>0</v>
      </c>
      <c r="J25" s="123">
        <f>I25*連携20!I52*0.01</f>
        <v>0</v>
      </c>
      <c r="K25" s="256">
        <f>連携20!$I$53</f>
        <v>0</v>
      </c>
      <c r="L25" s="259">
        <f>連携20!$I$55</f>
        <v>0</v>
      </c>
      <c r="M25" s="259">
        <f>連携20!$I$57</f>
        <v>0</v>
      </c>
      <c r="N25" s="259">
        <f>連携20!$I$59</f>
        <v>0</v>
      </c>
      <c r="O25" s="259">
        <f>連携20!$I$61</f>
        <v>0</v>
      </c>
      <c r="P25" s="259">
        <f>連携20!$I$63</f>
        <v>0</v>
      </c>
      <c r="Q25" s="259">
        <f>連携20!$I$65</f>
        <v>0</v>
      </c>
      <c r="R25" s="259">
        <f>連携20!$I$67</f>
        <v>0</v>
      </c>
      <c r="S25" s="259">
        <f>連携20!$I$69</f>
        <v>0</v>
      </c>
      <c r="T25" s="7" t="s">
        <v>0</v>
      </c>
      <c r="U25" s="7"/>
    </row>
    <row r="26" spans="1:21" s="98" customFormat="1" ht="40.200000000000003" customHeight="1">
      <c r="A26" s="287"/>
      <c r="B26" s="215" t="s">
        <v>418</v>
      </c>
      <c r="C26" s="260">
        <f>連携21!I6</f>
        <v>0</v>
      </c>
      <c r="D26" s="106"/>
      <c r="E26" s="3"/>
      <c r="F26" s="8"/>
      <c r="G26" s="5"/>
      <c r="H26" s="6"/>
      <c r="I26" s="266">
        <f>連携21!I43</f>
        <v>0</v>
      </c>
      <c r="J26" s="123">
        <f>I26*連携21!I52*0.01</f>
        <v>0</v>
      </c>
      <c r="K26" s="256">
        <f>連携21!$I$53</f>
        <v>0</v>
      </c>
      <c r="L26" s="259">
        <f>連携21!$I$55</f>
        <v>0</v>
      </c>
      <c r="M26" s="259">
        <f>連携21!$I$57</f>
        <v>0</v>
      </c>
      <c r="N26" s="259">
        <f>連携21!$I$59</f>
        <v>0</v>
      </c>
      <c r="O26" s="259">
        <f>連携21!$I$61</f>
        <v>0</v>
      </c>
      <c r="P26" s="259">
        <f>連携21!$I$63</f>
        <v>0</v>
      </c>
      <c r="Q26" s="259">
        <f>連携21!$I$65</f>
        <v>0</v>
      </c>
      <c r="R26" s="259">
        <f>連携21!$I$67</f>
        <v>0</v>
      </c>
      <c r="S26" s="259">
        <f>連携21!$I$69</f>
        <v>0</v>
      </c>
      <c r="T26" s="7" t="s">
        <v>0</v>
      </c>
      <c r="U26" s="7"/>
    </row>
    <row r="27" spans="1:21" s="98" customFormat="1" ht="40.200000000000003" customHeight="1">
      <c r="A27" s="287"/>
      <c r="B27" s="215" t="s">
        <v>419</v>
      </c>
      <c r="C27" s="260">
        <f>連携22!I6</f>
        <v>0</v>
      </c>
      <c r="D27" s="106"/>
      <c r="E27" s="3"/>
      <c r="F27" s="8"/>
      <c r="G27" s="5"/>
      <c r="H27" s="6"/>
      <c r="I27" s="266">
        <f>連携22!I43</f>
        <v>0</v>
      </c>
      <c r="J27" s="123">
        <f>I27*連携22!I52*0.01</f>
        <v>0</v>
      </c>
      <c r="K27" s="256">
        <f>連携22!$I$53</f>
        <v>0</v>
      </c>
      <c r="L27" s="259">
        <f>連携22!$I$55</f>
        <v>0</v>
      </c>
      <c r="M27" s="259">
        <f>連携22!$I$57</f>
        <v>0</v>
      </c>
      <c r="N27" s="259">
        <f>連携22!$I$59</f>
        <v>0</v>
      </c>
      <c r="O27" s="259">
        <f>連携22!$I$61</f>
        <v>0</v>
      </c>
      <c r="P27" s="259">
        <f>連携22!$I$63</f>
        <v>0</v>
      </c>
      <c r="Q27" s="259">
        <f>連携22!$I$65</f>
        <v>0</v>
      </c>
      <c r="R27" s="259">
        <f>連携22!$I$67</f>
        <v>0</v>
      </c>
      <c r="S27" s="259">
        <f>連携22!$I$69</f>
        <v>0</v>
      </c>
      <c r="T27" s="7" t="s">
        <v>0</v>
      </c>
      <c r="U27" s="7"/>
    </row>
    <row r="28" spans="1:21" s="98" customFormat="1" ht="40.200000000000003" customHeight="1">
      <c r="A28" s="287"/>
      <c r="B28" s="215" t="s">
        <v>420</v>
      </c>
      <c r="C28" s="260">
        <f>連携23!I6</f>
        <v>0</v>
      </c>
      <c r="D28" s="106"/>
      <c r="E28" s="3"/>
      <c r="F28" s="8"/>
      <c r="G28" s="5"/>
      <c r="H28" s="6"/>
      <c r="I28" s="266">
        <f>連携23!I43</f>
        <v>0</v>
      </c>
      <c r="J28" s="123">
        <f>I28*連携23!I52*0.01</f>
        <v>0</v>
      </c>
      <c r="K28" s="256">
        <f>連携23!$I$53</f>
        <v>0</v>
      </c>
      <c r="L28" s="259">
        <f>連携23!$I$55</f>
        <v>0</v>
      </c>
      <c r="M28" s="259">
        <f>連携23!$I$57</f>
        <v>0</v>
      </c>
      <c r="N28" s="259">
        <f>連携23!$I$59</f>
        <v>0</v>
      </c>
      <c r="O28" s="259">
        <f>連携23!$I$61</f>
        <v>0</v>
      </c>
      <c r="P28" s="259">
        <f>連携23!$I$63</f>
        <v>0</v>
      </c>
      <c r="Q28" s="259">
        <f>連携23!$I$65</f>
        <v>0</v>
      </c>
      <c r="R28" s="259">
        <f>連携23!$I$67</f>
        <v>0</v>
      </c>
      <c r="S28" s="259">
        <f>連携23!$I$69</f>
        <v>0</v>
      </c>
      <c r="T28" s="7" t="s">
        <v>0</v>
      </c>
      <c r="U28" s="7"/>
    </row>
    <row r="29" spans="1:21" s="98" customFormat="1" ht="40.200000000000003" customHeight="1">
      <c r="A29" s="287"/>
      <c r="B29" s="215" t="s">
        <v>421</v>
      </c>
      <c r="C29" s="260">
        <f>連携24!I6</f>
        <v>0</v>
      </c>
      <c r="D29" s="106"/>
      <c r="E29" s="3"/>
      <c r="F29" s="8"/>
      <c r="G29" s="5"/>
      <c r="H29" s="6"/>
      <c r="I29" s="266">
        <f>連携24!I43</f>
        <v>0</v>
      </c>
      <c r="J29" s="123">
        <f>I29*連携24!I52*0.01</f>
        <v>0</v>
      </c>
      <c r="K29" s="256">
        <f>連携24!$I$53</f>
        <v>0</v>
      </c>
      <c r="L29" s="259">
        <f>連携24!$I$55</f>
        <v>0</v>
      </c>
      <c r="M29" s="259">
        <f>連携24!$I$57</f>
        <v>0</v>
      </c>
      <c r="N29" s="259">
        <f>連携24!$I$59</f>
        <v>0</v>
      </c>
      <c r="O29" s="259">
        <f>連携24!$I$61</f>
        <v>0</v>
      </c>
      <c r="P29" s="259">
        <f>連携24!$I$63</f>
        <v>0</v>
      </c>
      <c r="Q29" s="259">
        <f>連携24!$I$65</f>
        <v>0</v>
      </c>
      <c r="R29" s="259">
        <f>連携24!$I$67</f>
        <v>0</v>
      </c>
      <c r="S29" s="259">
        <f>連携24!$I$69</f>
        <v>0</v>
      </c>
      <c r="T29" s="7" t="s">
        <v>0</v>
      </c>
      <c r="U29" s="7"/>
    </row>
    <row r="30" spans="1:21" s="98" customFormat="1" ht="40.200000000000003" customHeight="1">
      <c r="A30" s="287"/>
      <c r="B30" s="215" t="s">
        <v>422</v>
      </c>
      <c r="C30" s="260">
        <f>連携25!I6</f>
        <v>0</v>
      </c>
      <c r="D30" s="106"/>
      <c r="E30" s="3"/>
      <c r="F30" s="8"/>
      <c r="G30" s="5"/>
      <c r="H30" s="6"/>
      <c r="I30" s="266">
        <f>連携25!I43</f>
        <v>0</v>
      </c>
      <c r="J30" s="123">
        <f>I30*連携25!I52*0.01</f>
        <v>0</v>
      </c>
      <c r="K30" s="256">
        <f>連携25!$I$53</f>
        <v>0</v>
      </c>
      <c r="L30" s="259">
        <f>連携25!$I$55</f>
        <v>0</v>
      </c>
      <c r="M30" s="259">
        <f>連携25!$I$57</f>
        <v>0</v>
      </c>
      <c r="N30" s="259">
        <f>連携25!$I$59</f>
        <v>0</v>
      </c>
      <c r="O30" s="259">
        <f>連携25!$I$61</f>
        <v>0</v>
      </c>
      <c r="P30" s="259">
        <f>連携25!$I$63</f>
        <v>0</v>
      </c>
      <c r="Q30" s="259">
        <f>連携25!$I$65</f>
        <v>0</v>
      </c>
      <c r="R30" s="259">
        <f>連携25!$I$67</f>
        <v>0</v>
      </c>
      <c r="S30" s="259">
        <f>連携25!$I$69</f>
        <v>0</v>
      </c>
      <c r="T30" s="7" t="s">
        <v>0</v>
      </c>
      <c r="U30" s="7"/>
    </row>
    <row r="31" spans="1:21" s="98" customFormat="1" ht="40.200000000000003" customHeight="1">
      <c r="A31" s="287"/>
      <c r="B31" s="215" t="s">
        <v>423</v>
      </c>
      <c r="C31" s="260">
        <f>連携26!I6</f>
        <v>0</v>
      </c>
      <c r="D31" s="106"/>
      <c r="E31" s="3"/>
      <c r="F31" s="8"/>
      <c r="G31" s="5"/>
      <c r="H31" s="6"/>
      <c r="I31" s="266">
        <f>連携26!I43</f>
        <v>0</v>
      </c>
      <c r="J31" s="123">
        <f>I31*連携26!I52*0.01</f>
        <v>0</v>
      </c>
      <c r="K31" s="256">
        <f>連携26!$I$53</f>
        <v>0</v>
      </c>
      <c r="L31" s="259">
        <f>連携26!$I$55</f>
        <v>0</v>
      </c>
      <c r="M31" s="259">
        <f>連携26!$I$57</f>
        <v>0</v>
      </c>
      <c r="N31" s="259">
        <f>連携26!$I$59</f>
        <v>0</v>
      </c>
      <c r="O31" s="259">
        <f>連携26!$I$61</f>
        <v>0</v>
      </c>
      <c r="P31" s="259">
        <f>連携26!$I$63</f>
        <v>0</v>
      </c>
      <c r="Q31" s="259">
        <f>連携26!$I$65</f>
        <v>0</v>
      </c>
      <c r="R31" s="259">
        <f>連携26!$I$67</f>
        <v>0</v>
      </c>
      <c r="S31" s="259">
        <f>連携26!$I$69</f>
        <v>0</v>
      </c>
      <c r="T31" s="7" t="s">
        <v>0</v>
      </c>
      <c r="U31" s="7"/>
    </row>
    <row r="32" spans="1:21" s="98" customFormat="1" ht="40.200000000000003" customHeight="1">
      <c r="A32" s="287"/>
      <c r="B32" s="215" t="s">
        <v>424</v>
      </c>
      <c r="C32" s="260">
        <f>連携27!I6</f>
        <v>0</v>
      </c>
      <c r="D32" s="106"/>
      <c r="E32" s="3"/>
      <c r="F32" s="8"/>
      <c r="G32" s="5"/>
      <c r="H32" s="6"/>
      <c r="I32" s="266">
        <f>連携27!I43</f>
        <v>0</v>
      </c>
      <c r="J32" s="123">
        <f>I32*連携27!I52*0.01</f>
        <v>0</v>
      </c>
      <c r="K32" s="256">
        <f>連携27!$I$53</f>
        <v>0</v>
      </c>
      <c r="L32" s="259">
        <f>連携27!$I$55</f>
        <v>0</v>
      </c>
      <c r="M32" s="259">
        <f>連携27!$I$57</f>
        <v>0</v>
      </c>
      <c r="N32" s="259">
        <f>連携27!$I$59</f>
        <v>0</v>
      </c>
      <c r="O32" s="259">
        <f>連携27!$I$61</f>
        <v>0</v>
      </c>
      <c r="P32" s="259">
        <f>連携27!$I$63</f>
        <v>0</v>
      </c>
      <c r="Q32" s="259">
        <f>連携27!$I$65</f>
        <v>0</v>
      </c>
      <c r="R32" s="259">
        <f>連携27!$I$67</f>
        <v>0</v>
      </c>
      <c r="S32" s="259">
        <f>連携27!$I$69</f>
        <v>0</v>
      </c>
      <c r="T32" s="7" t="s">
        <v>0</v>
      </c>
      <c r="U32" s="7"/>
    </row>
    <row r="33" spans="1:21" s="98" customFormat="1" ht="40.200000000000003" customHeight="1">
      <c r="A33" s="287"/>
      <c r="B33" s="215" t="s">
        <v>425</v>
      </c>
      <c r="C33" s="260">
        <f>連携28!I6</f>
        <v>0</v>
      </c>
      <c r="D33" s="106"/>
      <c r="E33" s="3"/>
      <c r="F33" s="8"/>
      <c r="G33" s="5"/>
      <c r="H33" s="6"/>
      <c r="I33" s="266">
        <f>連携28!I43</f>
        <v>0</v>
      </c>
      <c r="J33" s="123">
        <f>I33*連携28!I52*0.01</f>
        <v>0</v>
      </c>
      <c r="K33" s="256">
        <f>連携28!$I$53</f>
        <v>0</v>
      </c>
      <c r="L33" s="259">
        <f>連携28!$I$55</f>
        <v>0</v>
      </c>
      <c r="M33" s="259">
        <f>連携28!$I$57</f>
        <v>0</v>
      </c>
      <c r="N33" s="259">
        <f>連携28!$I$59</f>
        <v>0</v>
      </c>
      <c r="O33" s="259">
        <f>連携28!$I$61</f>
        <v>0</v>
      </c>
      <c r="P33" s="259">
        <f>連携28!$I$63</f>
        <v>0</v>
      </c>
      <c r="Q33" s="259">
        <f>連携28!$I$65</f>
        <v>0</v>
      </c>
      <c r="R33" s="259">
        <f>連携28!$I$67</f>
        <v>0</v>
      </c>
      <c r="S33" s="259">
        <f>連携28!$I$69</f>
        <v>0</v>
      </c>
      <c r="T33" s="7" t="s">
        <v>0</v>
      </c>
      <c r="U33" s="7"/>
    </row>
    <row r="34" spans="1:21" s="98" customFormat="1" ht="40.200000000000003" customHeight="1">
      <c r="A34" s="287"/>
      <c r="B34" s="215" t="s">
        <v>426</v>
      </c>
      <c r="C34" s="260">
        <f>連携29!I6</f>
        <v>0</v>
      </c>
      <c r="D34" s="106"/>
      <c r="E34" s="3"/>
      <c r="F34" s="8"/>
      <c r="G34" s="5"/>
      <c r="H34" s="6"/>
      <c r="I34" s="266">
        <f>連携29!I43</f>
        <v>0</v>
      </c>
      <c r="J34" s="123">
        <f>I34*連携29!I52*0.01</f>
        <v>0</v>
      </c>
      <c r="K34" s="256">
        <f>連携29!$I$53</f>
        <v>0</v>
      </c>
      <c r="L34" s="259">
        <f>連携29!$I$55</f>
        <v>0</v>
      </c>
      <c r="M34" s="259">
        <f>連携29!$I$57</f>
        <v>0</v>
      </c>
      <c r="N34" s="259">
        <f>連携29!$I$59</f>
        <v>0</v>
      </c>
      <c r="O34" s="259">
        <f>連携29!$I$61</f>
        <v>0</v>
      </c>
      <c r="P34" s="259">
        <f>連携29!$I$63</f>
        <v>0</v>
      </c>
      <c r="Q34" s="259">
        <f>連携29!$I$65</f>
        <v>0</v>
      </c>
      <c r="R34" s="259">
        <f>連携29!$I$67</f>
        <v>0</v>
      </c>
      <c r="S34" s="259">
        <f>連携29!$I$69</f>
        <v>0</v>
      </c>
      <c r="T34" s="7" t="s">
        <v>0</v>
      </c>
      <c r="U34" s="7"/>
    </row>
    <row r="35" spans="1:21" s="98" customFormat="1" ht="40.200000000000003" customHeight="1">
      <c r="A35" s="287"/>
      <c r="B35" s="215" t="s">
        <v>427</v>
      </c>
      <c r="C35" s="260">
        <f>連携30!I6</f>
        <v>0</v>
      </c>
      <c r="D35" s="106"/>
      <c r="E35" s="3"/>
      <c r="F35" s="8"/>
      <c r="G35" s="5"/>
      <c r="H35" s="6"/>
      <c r="I35" s="266">
        <f>連携30!I43</f>
        <v>0</v>
      </c>
      <c r="J35" s="123">
        <f>I35*連携30!I52*0.01</f>
        <v>0</v>
      </c>
      <c r="K35" s="256">
        <f>連携30!$I$53</f>
        <v>0</v>
      </c>
      <c r="L35" s="259">
        <f>連携30!$I$55</f>
        <v>0</v>
      </c>
      <c r="M35" s="259">
        <f>連携30!$I$57</f>
        <v>0</v>
      </c>
      <c r="N35" s="259">
        <f>連携30!$I$59</f>
        <v>0</v>
      </c>
      <c r="O35" s="259">
        <f>連携30!$I$61</f>
        <v>0</v>
      </c>
      <c r="P35" s="259">
        <f>連携30!$I$63</f>
        <v>0</v>
      </c>
      <c r="Q35" s="259">
        <f>連携30!$I$65</f>
        <v>0</v>
      </c>
      <c r="R35" s="259">
        <f>連携30!$I$67</f>
        <v>0</v>
      </c>
      <c r="S35" s="259">
        <f>連携30!$I$69</f>
        <v>0</v>
      </c>
      <c r="T35" s="7" t="s">
        <v>0</v>
      </c>
      <c r="U35" s="7"/>
    </row>
    <row r="36" spans="1:21" s="98" customFormat="1" ht="40.200000000000003" customHeight="1">
      <c r="A36" s="287"/>
      <c r="B36" s="215" t="s">
        <v>441</v>
      </c>
      <c r="C36" s="260">
        <f>連携31!I6</f>
        <v>0</v>
      </c>
      <c r="D36" s="106"/>
      <c r="E36" s="3"/>
      <c r="F36" s="8"/>
      <c r="G36" s="5"/>
      <c r="H36" s="6"/>
      <c r="I36" s="266">
        <f>連携31!I43</f>
        <v>0</v>
      </c>
      <c r="J36" s="123">
        <f>I36*連携31!I52*0.01</f>
        <v>0</v>
      </c>
      <c r="K36" s="256">
        <f>連携31!$I$53</f>
        <v>0</v>
      </c>
      <c r="L36" s="259">
        <f>連携31!$I$55</f>
        <v>0</v>
      </c>
      <c r="M36" s="259">
        <f>連携31!$I$57</f>
        <v>0</v>
      </c>
      <c r="N36" s="259">
        <f>連携31!$I$59</f>
        <v>0</v>
      </c>
      <c r="O36" s="259">
        <f>連携31!$I$61</f>
        <v>0</v>
      </c>
      <c r="P36" s="259">
        <f>連携31!$I$63</f>
        <v>0</v>
      </c>
      <c r="Q36" s="259">
        <f>連携31!$I$65</f>
        <v>0</v>
      </c>
      <c r="R36" s="259">
        <f>連携31!$I$67</f>
        <v>0</v>
      </c>
      <c r="S36" s="259">
        <f>連携31!$I$69</f>
        <v>0</v>
      </c>
      <c r="T36" s="7" t="s">
        <v>0</v>
      </c>
      <c r="U36" s="7"/>
    </row>
    <row r="37" spans="1:21" s="98" customFormat="1" ht="40.200000000000003" customHeight="1">
      <c r="A37" s="287"/>
      <c r="B37" s="215" t="s">
        <v>442</v>
      </c>
      <c r="C37" s="260">
        <f>連携32!I6</f>
        <v>0</v>
      </c>
      <c r="D37" s="106"/>
      <c r="E37" s="3"/>
      <c r="F37" s="8"/>
      <c r="G37" s="5"/>
      <c r="H37" s="6"/>
      <c r="I37" s="266">
        <f>連携32!I43</f>
        <v>0</v>
      </c>
      <c r="J37" s="123">
        <f>I37*連携32!I52*0.01</f>
        <v>0</v>
      </c>
      <c r="K37" s="256">
        <f>連携32!$I$53</f>
        <v>0</v>
      </c>
      <c r="L37" s="259">
        <f>連携32!$I$55</f>
        <v>0</v>
      </c>
      <c r="M37" s="259">
        <f>連携32!$I$57</f>
        <v>0</v>
      </c>
      <c r="N37" s="259">
        <f>連携32!$I$59</f>
        <v>0</v>
      </c>
      <c r="O37" s="259">
        <f>連携32!$I$61</f>
        <v>0</v>
      </c>
      <c r="P37" s="259">
        <f>連携32!$I$63</f>
        <v>0</v>
      </c>
      <c r="Q37" s="259">
        <f>連携32!$I$65</f>
        <v>0</v>
      </c>
      <c r="R37" s="259">
        <f>連携32!$I$67</f>
        <v>0</v>
      </c>
      <c r="S37" s="259">
        <f>連携32!$I$69</f>
        <v>0</v>
      </c>
      <c r="T37" s="7" t="s">
        <v>0</v>
      </c>
      <c r="U37" s="7"/>
    </row>
    <row r="38" spans="1:21" s="98" customFormat="1" ht="40.200000000000003" customHeight="1">
      <c r="A38" s="287"/>
      <c r="B38" s="215" t="s">
        <v>443</v>
      </c>
      <c r="C38" s="260">
        <f>連携33!I6</f>
        <v>0</v>
      </c>
      <c r="D38" s="106"/>
      <c r="E38" s="3"/>
      <c r="F38" s="8"/>
      <c r="G38" s="5"/>
      <c r="H38" s="6"/>
      <c r="I38" s="266">
        <f>連携33!I43</f>
        <v>0</v>
      </c>
      <c r="J38" s="123">
        <f>I38*連携33!I52*0.01</f>
        <v>0</v>
      </c>
      <c r="K38" s="256">
        <f>連携33!$I$53</f>
        <v>0</v>
      </c>
      <c r="L38" s="259">
        <f>連携33!$I$55</f>
        <v>0</v>
      </c>
      <c r="M38" s="259">
        <f>連携33!$I$57</f>
        <v>0</v>
      </c>
      <c r="N38" s="259">
        <f>連携33!$I$59</f>
        <v>0</v>
      </c>
      <c r="O38" s="259">
        <f>連携33!$I$61</f>
        <v>0</v>
      </c>
      <c r="P38" s="259">
        <f>連携33!$I$63</f>
        <v>0</v>
      </c>
      <c r="Q38" s="259">
        <f>連携33!$I$65</f>
        <v>0</v>
      </c>
      <c r="R38" s="259">
        <f>連携33!$I$67</f>
        <v>0</v>
      </c>
      <c r="S38" s="259">
        <f>連携33!$I$69</f>
        <v>0</v>
      </c>
      <c r="T38" s="7" t="s">
        <v>0</v>
      </c>
      <c r="U38" s="7"/>
    </row>
    <row r="39" spans="1:21" s="98" customFormat="1" ht="40.200000000000003" customHeight="1">
      <c r="A39" s="287"/>
      <c r="B39" s="215" t="s">
        <v>444</v>
      </c>
      <c r="C39" s="260">
        <f>連携34!I6</f>
        <v>0</v>
      </c>
      <c r="D39" s="106"/>
      <c r="E39" s="3"/>
      <c r="F39" s="8"/>
      <c r="G39" s="5"/>
      <c r="H39" s="6"/>
      <c r="I39" s="266">
        <f>連携34!I43</f>
        <v>0</v>
      </c>
      <c r="J39" s="123">
        <f>I39*連携34!I52*0.01</f>
        <v>0</v>
      </c>
      <c r="K39" s="256">
        <f>連携34!$I$53</f>
        <v>0</v>
      </c>
      <c r="L39" s="259">
        <f>連携34!$I$55</f>
        <v>0</v>
      </c>
      <c r="M39" s="259">
        <f>連携34!$I$57</f>
        <v>0</v>
      </c>
      <c r="N39" s="259">
        <f>連携34!$I$59</f>
        <v>0</v>
      </c>
      <c r="O39" s="259">
        <f>連携34!$I$61</f>
        <v>0</v>
      </c>
      <c r="P39" s="259">
        <f>連携34!$I$63</f>
        <v>0</v>
      </c>
      <c r="Q39" s="259">
        <f>連携34!$I$65</f>
        <v>0</v>
      </c>
      <c r="R39" s="259">
        <f>連携34!$I$67</f>
        <v>0</v>
      </c>
      <c r="S39" s="259">
        <f>連携34!$I$69</f>
        <v>0</v>
      </c>
      <c r="T39" s="7" t="s">
        <v>0</v>
      </c>
      <c r="U39" s="7"/>
    </row>
    <row r="40" spans="1:21" s="98" customFormat="1" ht="40.200000000000003" customHeight="1">
      <c r="A40" s="287"/>
      <c r="B40" s="215" t="s">
        <v>445</v>
      </c>
      <c r="C40" s="260">
        <f>連携35!I6</f>
        <v>0</v>
      </c>
      <c r="D40" s="106"/>
      <c r="E40" s="3"/>
      <c r="F40" s="8"/>
      <c r="G40" s="5"/>
      <c r="H40" s="6"/>
      <c r="I40" s="266">
        <f>連携35!I43</f>
        <v>0</v>
      </c>
      <c r="J40" s="123">
        <f>I40*連携35!I52*0.01</f>
        <v>0</v>
      </c>
      <c r="K40" s="256">
        <f>連携35!$I$53</f>
        <v>0</v>
      </c>
      <c r="L40" s="259">
        <f>連携35!$I$55</f>
        <v>0</v>
      </c>
      <c r="M40" s="259">
        <f>連携35!$I$57</f>
        <v>0</v>
      </c>
      <c r="N40" s="259">
        <f>連携35!$I$59</f>
        <v>0</v>
      </c>
      <c r="O40" s="259">
        <f>連携35!$I$61</f>
        <v>0</v>
      </c>
      <c r="P40" s="259">
        <f>連携35!$I$63</f>
        <v>0</v>
      </c>
      <c r="Q40" s="259">
        <f>連携35!$I$65</f>
        <v>0</v>
      </c>
      <c r="R40" s="259">
        <f>連携35!$I$67</f>
        <v>0</v>
      </c>
      <c r="S40" s="259">
        <f>連携35!$I$69</f>
        <v>0</v>
      </c>
      <c r="T40" s="7" t="s">
        <v>0</v>
      </c>
      <c r="U40" s="7"/>
    </row>
    <row r="41" spans="1:21" s="98" customFormat="1" ht="40.200000000000003" customHeight="1">
      <c r="A41" s="287"/>
      <c r="B41" s="215" t="s">
        <v>446</v>
      </c>
      <c r="C41" s="260">
        <f>連携36!I6</f>
        <v>0</v>
      </c>
      <c r="D41" s="106"/>
      <c r="E41" s="3"/>
      <c r="F41" s="8"/>
      <c r="G41" s="5"/>
      <c r="H41" s="6"/>
      <c r="I41" s="266">
        <f>連携36!I43</f>
        <v>0</v>
      </c>
      <c r="J41" s="123">
        <f>I41*連携36!I52*0.01</f>
        <v>0</v>
      </c>
      <c r="K41" s="256">
        <f>連携36!$I$53</f>
        <v>0</v>
      </c>
      <c r="L41" s="259">
        <f>連携36!$I$55</f>
        <v>0</v>
      </c>
      <c r="M41" s="259">
        <f>連携36!$I$57</f>
        <v>0</v>
      </c>
      <c r="N41" s="259">
        <f>連携36!$I$59</f>
        <v>0</v>
      </c>
      <c r="O41" s="259">
        <f>連携36!$I$61</f>
        <v>0</v>
      </c>
      <c r="P41" s="259">
        <f>連携36!$I$63</f>
        <v>0</v>
      </c>
      <c r="Q41" s="259">
        <f>連携36!$I$65</f>
        <v>0</v>
      </c>
      <c r="R41" s="259">
        <f>連携36!$I$67</f>
        <v>0</v>
      </c>
      <c r="S41" s="259">
        <f>連携36!$I$69</f>
        <v>0</v>
      </c>
      <c r="T41" s="7" t="s">
        <v>0</v>
      </c>
      <c r="U41" s="7"/>
    </row>
    <row r="42" spans="1:21" s="98" customFormat="1" ht="40.200000000000003" customHeight="1">
      <c r="A42" s="287"/>
      <c r="B42" s="215" t="s">
        <v>447</v>
      </c>
      <c r="C42" s="260">
        <f>連携37!I6</f>
        <v>0</v>
      </c>
      <c r="D42" s="106"/>
      <c r="E42" s="3"/>
      <c r="F42" s="8"/>
      <c r="G42" s="5"/>
      <c r="H42" s="6"/>
      <c r="I42" s="266">
        <f>連携37!I43</f>
        <v>0</v>
      </c>
      <c r="J42" s="123">
        <f>I42*連携37!I52*0.01</f>
        <v>0</v>
      </c>
      <c r="K42" s="256">
        <f>連携37!$I$53</f>
        <v>0</v>
      </c>
      <c r="L42" s="259">
        <f>連携37!$I$55</f>
        <v>0</v>
      </c>
      <c r="M42" s="259">
        <f>連携37!$I$57</f>
        <v>0</v>
      </c>
      <c r="N42" s="259">
        <f>連携37!$I$59</f>
        <v>0</v>
      </c>
      <c r="O42" s="259">
        <f>連携37!$I$61</f>
        <v>0</v>
      </c>
      <c r="P42" s="259">
        <f>連携37!$I$63</f>
        <v>0</v>
      </c>
      <c r="Q42" s="259">
        <f>連携37!$I$65</f>
        <v>0</v>
      </c>
      <c r="R42" s="259">
        <f>連携37!$I$67</f>
        <v>0</v>
      </c>
      <c r="S42" s="259">
        <f>連携37!$I$69</f>
        <v>0</v>
      </c>
      <c r="T42" s="7" t="s">
        <v>0</v>
      </c>
      <c r="U42" s="7"/>
    </row>
    <row r="43" spans="1:21" s="98" customFormat="1" ht="40.200000000000003" customHeight="1">
      <c r="A43" s="287"/>
      <c r="B43" s="215" t="s">
        <v>448</v>
      </c>
      <c r="C43" s="260">
        <f>連携38!I6</f>
        <v>0</v>
      </c>
      <c r="D43" s="106"/>
      <c r="E43" s="3"/>
      <c r="F43" s="8"/>
      <c r="G43" s="5"/>
      <c r="H43" s="6"/>
      <c r="I43" s="266">
        <f>連携38!I43</f>
        <v>0</v>
      </c>
      <c r="J43" s="123">
        <f>I43*連携38!I52*0.01</f>
        <v>0</v>
      </c>
      <c r="K43" s="256">
        <f>連携38!$I$53</f>
        <v>0</v>
      </c>
      <c r="L43" s="259">
        <f>連携38!$I$55</f>
        <v>0</v>
      </c>
      <c r="M43" s="259">
        <f>連携38!$I$57</f>
        <v>0</v>
      </c>
      <c r="N43" s="259">
        <f>連携38!$I$59</f>
        <v>0</v>
      </c>
      <c r="O43" s="259">
        <f>連携38!$I$61</f>
        <v>0</v>
      </c>
      <c r="P43" s="259">
        <f>連携38!$I$63</f>
        <v>0</v>
      </c>
      <c r="Q43" s="259">
        <f>連携38!$I$65</f>
        <v>0</v>
      </c>
      <c r="R43" s="259">
        <f>連携38!$I$67</f>
        <v>0</v>
      </c>
      <c r="S43" s="259">
        <f>連携38!$I$69</f>
        <v>0</v>
      </c>
      <c r="T43" s="7" t="s">
        <v>0</v>
      </c>
      <c r="U43" s="7"/>
    </row>
    <row r="44" spans="1:21" s="98" customFormat="1" ht="40.200000000000003" customHeight="1">
      <c r="A44" s="287"/>
      <c r="B44" s="215" t="s">
        <v>449</v>
      </c>
      <c r="C44" s="260">
        <f>連携39!I6</f>
        <v>0</v>
      </c>
      <c r="D44" s="106"/>
      <c r="E44" s="3"/>
      <c r="F44" s="8"/>
      <c r="G44" s="5"/>
      <c r="H44" s="6"/>
      <c r="I44" s="266">
        <f>連携39!I43</f>
        <v>0</v>
      </c>
      <c r="J44" s="123">
        <f>I44*連携39!I52*0.01</f>
        <v>0</v>
      </c>
      <c r="K44" s="256">
        <f>連携39!$I$53</f>
        <v>0</v>
      </c>
      <c r="L44" s="259">
        <f>連携39!$I$55</f>
        <v>0</v>
      </c>
      <c r="M44" s="259">
        <f>連携39!$I$57</f>
        <v>0</v>
      </c>
      <c r="N44" s="259">
        <f>連携39!$I$59</f>
        <v>0</v>
      </c>
      <c r="O44" s="259">
        <f>連携39!$I$61</f>
        <v>0</v>
      </c>
      <c r="P44" s="259">
        <f>連携39!$I$63</f>
        <v>0</v>
      </c>
      <c r="Q44" s="259">
        <f>連携39!$I$65</f>
        <v>0</v>
      </c>
      <c r="R44" s="259">
        <f>連携39!$I$67</f>
        <v>0</v>
      </c>
      <c r="S44" s="259">
        <f>連携39!$I$69</f>
        <v>0</v>
      </c>
      <c r="T44" s="7" t="s">
        <v>0</v>
      </c>
      <c r="U44" s="7"/>
    </row>
    <row r="45" spans="1:21" s="98" customFormat="1" ht="40.200000000000003" customHeight="1" thickBot="1">
      <c r="A45" s="288"/>
      <c r="B45" s="215" t="s">
        <v>450</v>
      </c>
      <c r="C45" s="260">
        <f>連携40!I6</f>
        <v>0</v>
      </c>
      <c r="D45" s="106"/>
      <c r="E45" s="3"/>
      <c r="F45" s="8"/>
      <c r="G45" s="5"/>
      <c r="H45" s="6"/>
      <c r="I45" s="266">
        <f>連携40!I43</f>
        <v>0</v>
      </c>
      <c r="J45" s="123">
        <f>I45*連携40!I52*0.01</f>
        <v>0</v>
      </c>
      <c r="K45" s="256">
        <f>連携40!$I$53</f>
        <v>0</v>
      </c>
      <c r="L45" s="259">
        <f>連携40!$I$55</f>
        <v>0</v>
      </c>
      <c r="M45" s="259">
        <f>連携40!$I$57</f>
        <v>0</v>
      </c>
      <c r="N45" s="259">
        <f>連携40!$I$59</f>
        <v>0</v>
      </c>
      <c r="O45" s="259">
        <f>連携40!$I$61</f>
        <v>0</v>
      </c>
      <c r="P45" s="259">
        <f>連携40!$I$63</f>
        <v>0</v>
      </c>
      <c r="Q45" s="259">
        <f>連携40!$I$65</f>
        <v>0</v>
      </c>
      <c r="R45" s="259">
        <f>連携40!$I$67</f>
        <v>0</v>
      </c>
      <c r="S45" s="259">
        <f>連携40!$I$69</f>
        <v>0</v>
      </c>
      <c r="T45" s="7" t="s">
        <v>0</v>
      </c>
      <c r="U45" s="7"/>
    </row>
    <row r="46" spans="1:21" s="117" customFormat="1" ht="27" customHeight="1" thickTop="1">
      <c r="A46" s="108" t="s">
        <v>74</v>
      </c>
      <c r="B46" s="109"/>
      <c r="C46" s="110"/>
      <c r="D46" s="114"/>
      <c r="E46" s="115"/>
      <c r="F46" s="111"/>
      <c r="G46" s="112"/>
      <c r="H46" s="113"/>
      <c r="I46" s="116"/>
      <c r="J46" s="124">
        <f>SUM(J5:J45)</f>
        <v>0</v>
      </c>
      <c r="K46" s="186"/>
      <c r="L46" s="187"/>
      <c r="M46" s="187"/>
      <c r="N46" s="187"/>
      <c r="O46" s="187"/>
      <c r="P46" s="187"/>
      <c r="Q46" s="187"/>
      <c r="R46" s="187"/>
      <c r="S46" s="187"/>
      <c r="T46" s="109"/>
      <c r="U46" s="109"/>
    </row>
    <row r="49" spans="10:10" ht="27" customHeight="1">
      <c r="J49" s="230"/>
    </row>
  </sheetData>
  <sheetProtection algorithmName="SHA-512" hashValue="tPLqjkOPNCvO6vrWil98DtGKNUvTUWO/nIM81qIrHeJo9bCOLC3+wNa27RV05R+8aCHpTk+o5UMUkp5TMQGuWw==" saltValue="dEgdJOygU8kkThZvcIUq5A==" spinCount="100000" sheet="1" scenarios="1" formatCells="0" formatColumns="0" formatRows="0"/>
  <mergeCells count="10">
    <mergeCell ref="A6:A45"/>
    <mergeCell ref="I3:J3"/>
    <mergeCell ref="K3:S3"/>
    <mergeCell ref="T3:T4"/>
    <mergeCell ref="U3:U4"/>
    <mergeCell ref="A3:A4"/>
    <mergeCell ref="B3:B4"/>
    <mergeCell ref="C3:C4"/>
    <mergeCell ref="D3:E3"/>
    <mergeCell ref="F3:H3"/>
  </mergeCells>
  <phoneticPr fontId="5"/>
  <dataValidations count="3">
    <dataValidation imeMode="disabled" allowBlank="1" showInputMessage="1" showErrorMessage="1" sqref="I5:I46"/>
    <dataValidation type="list" allowBlank="1" showInputMessage="1" showErrorMessage="1" sqref="U6:U45">
      <formula1>"選択してください,該当する,該当しない"</formula1>
    </dataValidation>
    <dataValidation type="list" allowBlank="1" showInputMessage="1" showErrorMessage="1" sqref="D5:D45">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33" fitToHeight="0" orientation="landscape" cellComments="asDisplayed" r:id="rId1"/>
  <headerFooter>
    <oddHeader>&amp;L&amp;F&amp;R&amp;A</oddHeader>
    <oddFooter>&amp;C&amp;P /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4"/>
  <sheetViews>
    <sheetView zoomScaleNormal="100" zoomScaleSheetLayoutView="100" workbookViewId="0"/>
  </sheetViews>
  <sheetFormatPr defaultRowHeight="13.2"/>
  <cols>
    <col min="1" max="1" width="3.44140625" bestFit="1" customWidth="1"/>
    <col min="2" max="2" width="22.44140625" style="195" customWidth="1"/>
    <col min="3" max="8" width="6.44140625" style="196" customWidth="1"/>
    <col min="9" max="9" width="108.33203125" customWidth="1"/>
  </cols>
  <sheetData>
    <row r="1" spans="1:9" s="9" customFormat="1" ht="27" customHeight="1">
      <c r="A1" s="197" t="s">
        <v>487</v>
      </c>
      <c r="B1" s="197"/>
      <c r="C1" s="197"/>
      <c r="D1" s="197"/>
      <c r="E1" s="197"/>
      <c r="F1" s="197"/>
      <c r="G1" s="197"/>
      <c r="H1" s="197"/>
      <c r="I1" s="197"/>
    </row>
    <row r="2" spans="1:9" s="9" customFormat="1" ht="27" customHeight="1">
      <c r="A2" s="2"/>
      <c r="B2" s="2"/>
      <c r="C2" s="2"/>
      <c r="D2" s="2"/>
      <c r="E2" s="2"/>
      <c r="F2" s="2"/>
      <c r="G2" s="2"/>
      <c r="H2" s="2"/>
      <c r="I2" s="2"/>
    </row>
    <row r="3" spans="1:9" s="9" customFormat="1" ht="27" customHeight="1">
      <c r="A3" s="2" t="s">
        <v>36</v>
      </c>
      <c r="B3" s="9" t="s">
        <v>405</v>
      </c>
      <c r="C3" s="2"/>
      <c r="D3" s="2"/>
      <c r="E3" s="2"/>
      <c r="F3" s="2"/>
      <c r="G3" s="2"/>
      <c r="H3" s="2"/>
      <c r="I3" s="2"/>
    </row>
    <row r="4" spans="1:9" s="9" customFormat="1" ht="27" customHeight="1">
      <c r="A4" s="2" t="s">
        <v>36</v>
      </c>
      <c r="B4" s="9" t="s">
        <v>381</v>
      </c>
      <c r="C4" s="2"/>
      <c r="D4" s="2"/>
      <c r="E4" s="2"/>
      <c r="F4" s="2"/>
      <c r="G4" s="2"/>
      <c r="H4" s="2"/>
      <c r="I4" s="2"/>
    </row>
    <row r="5" spans="1:9" s="9" customFormat="1" ht="27" customHeight="1">
      <c r="A5" s="2" t="s">
        <v>36</v>
      </c>
      <c r="B5" s="9" t="s">
        <v>473</v>
      </c>
      <c r="C5" s="2"/>
      <c r="D5" s="2"/>
      <c r="E5" s="2"/>
      <c r="F5" s="2"/>
      <c r="G5" s="2"/>
      <c r="H5" s="2"/>
      <c r="I5" s="2"/>
    </row>
    <row r="6" spans="1:9" s="9" customFormat="1" ht="27" customHeight="1">
      <c r="A6" s="2"/>
      <c r="B6" s="194"/>
      <c r="C6" s="194"/>
      <c r="D6" s="194"/>
      <c r="E6" s="194"/>
      <c r="F6" s="194"/>
      <c r="G6" s="194"/>
      <c r="H6" s="194"/>
      <c r="I6" s="1"/>
    </row>
    <row r="7" spans="1:9" s="21" customFormat="1" ht="103.2" customHeight="1">
      <c r="A7" s="336">
        <v>1</v>
      </c>
      <c r="B7" s="331" t="s">
        <v>382</v>
      </c>
      <c r="C7" s="331"/>
      <c r="D7" s="331"/>
      <c r="E7" s="331"/>
      <c r="F7" s="331"/>
      <c r="G7" s="331"/>
      <c r="H7" s="331"/>
      <c r="I7" s="22" t="s">
        <v>354</v>
      </c>
    </row>
    <row r="8" spans="1:9" s="21" customFormat="1" ht="103.2" customHeight="1">
      <c r="A8" s="338"/>
      <c r="B8" s="335"/>
      <c r="C8" s="335"/>
      <c r="D8" s="335"/>
      <c r="E8" s="335"/>
      <c r="F8" s="335"/>
      <c r="G8" s="335"/>
      <c r="H8" s="335"/>
      <c r="I8" s="23" t="s">
        <v>353</v>
      </c>
    </row>
    <row r="9" spans="1:9" s="21" customFormat="1" ht="102.6" customHeight="1">
      <c r="A9" s="193">
        <v>2</v>
      </c>
      <c r="B9" s="301" t="s">
        <v>19</v>
      </c>
      <c r="C9" s="302"/>
      <c r="D9" s="302"/>
      <c r="E9" s="302"/>
      <c r="F9" s="302"/>
      <c r="G9" s="302"/>
      <c r="H9" s="303"/>
      <c r="I9" s="10" t="s">
        <v>397</v>
      </c>
    </row>
    <row r="10" spans="1:9" s="21" customFormat="1" ht="68.400000000000006" customHeight="1">
      <c r="A10" s="336">
        <v>3</v>
      </c>
      <c r="B10" s="339" t="s">
        <v>20</v>
      </c>
      <c r="C10" s="304" t="s">
        <v>270</v>
      </c>
      <c r="D10" s="305"/>
      <c r="E10" s="305"/>
      <c r="F10" s="305"/>
      <c r="G10" s="305"/>
      <c r="H10" s="306"/>
      <c r="I10" s="22" t="s">
        <v>348</v>
      </c>
    </row>
    <row r="11" spans="1:9" s="21" customFormat="1" ht="51.6" customHeight="1">
      <c r="A11" s="337"/>
      <c r="B11" s="340"/>
      <c r="C11" s="316"/>
      <c r="D11" s="317"/>
      <c r="E11" s="317"/>
      <c r="F11" s="317"/>
      <c r="G11" s="317"/>
      <c r="H11" s="318"/>
      <c r="I11" s="12" t="s">
        <v>344</v>
      </c>
    </row>
    <row r="12" spans="1:9" s="21" customFormat="1" ht="62.4" customHeight="1">
      <c r="A12" s="337"/>
      <c r="B12" s="340"/>
      <c r="C12" s="316"/>
      <c r="D12" s="317"/>
      <c r="E12" s="317"/>
      <c r="F12" s="317"/>
      <c r="G12" s="317"/>
      <c r="H12" s="318"/>
      <c r="I12" s="12" t="s">
        <v>345</v>
      </c>
    </row>
    <row r="13" spans="1:9" s="21" customFormat="1" ht="76.95" customHeight="1">
      <c r="A13" s="337"/>
      <c r="B13" s="340"/>
      <c r="C13" s="316"/>
      <c r="D13" s="317"/>
      <c r="E13" s="317"/>
      <c r="F13" s="317"/>
      <c r="G13" s="317"/>
      <c r="H13" s="318"/>
      <c r="I13" s="12" t="s">
        <v>346</v>
      </c>
    </row>
    <row r="14" spans="1:9" s="21" customFormat="1" ht="61.2" customHeight="1">
      <c r="A14" s="337"/>
      <c r="B14" s="340"/>
      <c r="C14" s="316"/>
      <c r="D14" s="317"/>
      <c r="E14" s="317"/>
      <c r="F14" s="317"/>
      <c r="G14" s="317"/>
      <c r="H14" s="318"/>
      <c r="I14" s="12" t="s">
        <v>347</v>
      </c>
    </row>
    <row r="15" spans="1:9" s="21" customFormat="1" ht="37.950000000000003" customHeight="1">
      <c r="A15" s="337"/>
      <c r="B15" s="340"/>
      <c r="C15" s="316"/>
      <c r="D15" s="317"/>
      <c r="E15" s="317"/>
      <c r="F15" s="317"/>
      <c r="G15" s="317"/>
      <c r="H15" s="318"/>
      <c r="I15" s="12" t="s">
        <v>352</v>
      </c>
    </row>
    <row r="16" spans="1:9" s="21" customFormat="1" ht="91.95" customHeight="1">
      <c r="A16" s="337"/>
      <c r="B16" s="340"/>
      <c r="C16" s="316"/>
      <c r="D16" s="317"/>
      <c r="E16" s="317"/>
      <c r="F16" s="317"/>
      <c r="G16" s="317"/>
      <c r="H16" s="318"/>
      <c r="I16" s="12" t="s">
        <v>454</v>
      </c>
    </row>
    <row r="17" spans="1:9" s="21" customFormat="1" ht="165" customHeight="1">
      <c r="A17" s="337"/>
      <c r="B17" s="340"/>
      <c r="C17" s="316"/>
      <c r="D17" s="317"/>
      <c r="E17" s="317"/>
      <c r="F17" s="317"/>
      <c r="G17" s="317"/>
      <c r="H17" s="318"/>
      <c r="I17" s="12" t="s">
        <v>349</v>
      </c>
    </row>
    <row r="18" spans="1:9" s="21" customFormat="1" ht="52.2" customHeight="1">
      <c r="A18" s="337"/>
      <c r="B18" s="340"/>
      <c r="C18" s="316"/>
      <c r="D18" s="317"/>
      <c r="E18" s="317"/>
      <c r="F18" s="317"/>
      <c r="G18" s="317"/>
      <c r="H18" s="318"/>
      <c r="I18" s="12" t="s">
        <v>350</v>
      </c>
    </row>
    <row r="19" spans="1:9" s="21" customFormat="1" ht="163.19999999999999" customHeight="1">
      <c r="A19" s="337"/>
      <c r="B19" s="340"/>
      <c r="C19" s="342"/>
      <c r="D19" s="343"/>
      <c r="E19" s="343"/>
      <c r="F19" s="343"/>
      <c r="G19" s="343"/>
      <c r="H19" s="344"/>
      <c r="I19" s="12" t="s">
        <v>351</v>
      </c>
    </row>
    <row r="20" spans="1:9" s="21" customFormat="1" ht="232.95" customHeight="1">
      <c r="A20" s="337"/>
      <c r="B20" s="340"/>
      <c r="C20" s="345" t="s">
        <v>271</v>
      </c>
      <c r="D20" s="346"/>
      <c r="E20" s="346"/>
      <c r="F20" s="346"/>
      <c r="G20" s="346"/>
      <c r="H20" s="347"/>
      <c r="I20" s="11" t="s">
        <v>355</v>
      </c>
    </row>
    <row r="21" spans="1:9" s="21" customFormat="1" ht="81.599999999999994" customHeight="1">
      <c r="A21" s="337"/>
      <c r="B21" s="340"/>
      <c r="C21" s="316"/>
      <c r="D21" s="317"/>
      <c r="E21" s="317"/>
      <c r="F21" s="317"/>
      <c r="G21" s="317"/>
      <c r="H21" s="318"/>
      <c r="I21" s="18" t="s">
        <v>398</v>
      </c>
    </row>
    <row r="22" spans="1:9" s="21" customFormat="1" ht="196.95" customHeight="1">
      <c r="A22" s="337"/>
      <c r="B22" s="340"/>
      <c r="C22" s="322" t="s">
        <v>272</v>
      </c>
      <c r="D22" s="322"/>
      <c r="E22" s="322"/>
      <c r="F22" s="322"/>
      <c r="G22" s="322"/>
      <c r="H22" s="322"/>
      <c r="I22" s="10" t="s">
        <v>356</v>
      </c>
    </row>
    <row r="23" spans="1:9" s="21" customFormat="1" ht="42" customHeight="1">
      <c r="A23" s="337"/>
      <c r="B23" s="340"/>
      <c r="C23" s="342" t="s">
        <v>273</v>
      </c>
      <c r="D23" s="343"/>
      <c r="E23" s="343"/>
      <c r="F23" s="343"/>
      <c r="G23" s="343"/>
      <c r="H23" s="344"/>
      <c r="I23" s="12" t="s">
        <v>360</v>
      </c>
    </row>
    <row r="24" spans="1:9" s="21" customFormat="1" ht="60" customHeight="1">
      <c r="A24" s="337"/>
      <c r="B24" s="340"/>
      <c r="C24" s="319"/>
      <c r="D24" s="320"/>
      <c r="E24" s="320"/>
      <c r="F24" s="320"/>
      <c r="G24" s="320"/>
      <c r="H24" s="321"/>
      <c r="I24" s="11" t="s">
        <v>357</v>
      </c>
    </row>
    <row r="25" spans="1:9" s="21" customFormat="1" ht="55.2" customHeight="1">
      <c r="A25" s="337"/>
      <c r="B25" s="340"/>
      <c r="C25" s="319"/>
      <c r="D25" s="320"/>
      <c r="E25" s="320"/>
      <c r="F25" s="320"/>
      <c r="G25" s="320"/>
      <c r="H25" s="321"/>
      <c r="I25" s="11" t="s">
        <v>358</v>
      </c>
    </row>
    <row r="26" spans="1:9" s="21" customFormat="1" ht="57" customHeight="1">
      <c r="A26" s="337"/>
      <c r="B26" s="340"/>
      <c r="C26" s="319"/>
      <c r="D26" s="320"/>
      <c r="E26" s="320"/>
      <c r="F26" s="320"/>
      <c r="G26" s="320"/>
      <c r="H26" s="321"/>
      <c r="I26" s="11" t="s">
        <v>359</v>
      </c>
    </row>
    <row r="27" spans="1:9" s="21" customFormat="1" ht="60" customHeight="1">
      <c r="A27" s="337"/>
      <c r="B27" s="340"/>
      <c r="C27" s="345"/>
      <c r="D27" s="346"/>
      <c r="E27" s="346"/>
      <c r="F27" s="346"/>
      <c r="G27" s="346"/>
      <c r="H27" s="347"/>
      <c r="I27" s="23" t="s">
        <v>451</v>
      </c>
    </row>
    <row r="28" spans="1:9" s="21" customFormat="1" ht="79.2" customHeight="1">
      <c r="A28" s="338"/>
      <c r="B28" s="341"/>
      <c r="C28" s="313"/>
      <c r="D28" s="314"/>
      <c r="E28" s="314"/>
      <c r="F28" s="314"/>
      <c r="G28" s="314"/>
      <c r="H28" s="315"/>
      <c r="I28" s="23" t="s">
        <v>399</v>
      </c>
    </row>
    <row r="29" spans="1:9" s="21" customFormat="1" ht="39" customHeight="1">
      <c r="A29" s="323">
        <v>4</v>
      </c>
      <c r="B29" s="331" t="s">
        <v>28</v>
      </c>
      <c r="C29" s="304" t="s">
        <v>274</v>
      </c>
      <c r="D29" s="305"/>
      <c r="E29" s="305"/>
      <c r="F29" s="305"/>
      <c r="G29" s="305"/>
      <c r="H29" s="306"/>
      <c r="I29" s="22" t="s">
        <v>361</v>
      </c>
    </row>
    <row r="30" spans="1:9" s="21" customFormat="1" ht="56.4" customHeight="1">
      <c r="A30" s="323"/>
      <c r="B30" s="332"/>
      <c r="C30" s="316"/>
      <c r="D30" s="317"/>
      <c r="E30" s="317"/>
      <c r="F30" s="317"/>
      <c r="G30" s="317"/>
      <c r="H30" s="318"/>
      <c r="I30" s="12" t="s">
        <v>452</v>
      </c>
    </row>
    <row r="31" spans="1:9" s="21" customFormat="1" ht="37.950000000000003" customHeight="1">
      <c r="A31" s="323"/>
      <c r="B31" s="332"/>
      <c r="C31" s="316"/>
      <c r="D31" s="317"/>
      <c r="E31" s="317"/>
      <c r="F31" s="317"/>
      <c r="G31" s="317"/>
      <c r="H31" s="318"/>
      <c r="I31" s="12" t="s">
        <v>365</v>
      </c>
    </row>
    <row r="32" spans="1:9" s="21" customFormat="1" ht="202.95" customHeight="1">
      <c r="A32" s="323"/>
      <c r="B32" s="332"/>
      <c r="C32" s="316"/>
      <c r="D32" s="317"/>
      <c r="E32" s="317"/>
      <c r="F32" s="317"/>
      <c r="G32" s="317"/>
      <c r="H32" s="318"/>
      <c r="I32" s="12" t="s">
        <v>364</v>
      </c>
    </row>
    <row r="33" spans="1:9" s="21" customFormat="1" ht="143.4" customHeight="1">
      <c r="A33" s="323"/>
      <c r="B33" s="332"/>
      <c r="C33" s="316"/>
      <c r="D33" s="317"/>
      <c r="E33" s="317"/>
      <c r="F33" s="317"/>
      <c r="G33" s="317"/>
      <c r="H33" s="318"/>
      <c r="I33" s="12" t="s">
        <v>366</v>
      </c>
    </row>
    <row r="34" spans="1:9" s="21" customFormat="1" ht="56.4" customHeight="1">
      <c r="A34" s="323"/>
      <c r="B34" s="332"/>
      <c r="C34" s="316"/>
      <c r="D34" s="317"/>
      <c r="E34" s="317"/>
      <c r="F34" s="317"/>
      <c r="G34" s="317"/>
      <c r="H34" s="318"/>
      <c r="I34" s="12" t="s">
        <v>362</v>
      </c>
    </row>
    <row r="35" spans="1:9" s="21" customFormat="1" ht="48.6" customHeight="1">
      <c r="A35" s="323"/>
      <c r="B35" s="332"/>
      <c r="C35" s="316"/>
      <c r="D35" s="317"/>
      <c r="E35" s="317"/>
      <c r="F35" s="317"/>
      <c r="G35" s="317"/>
      <c r="H35" s="318"/>
      <c r="I35" s="12" t="s">
        <v>367</v>
      </c>
    </row>
    <row r="36" spans="1:9" s="21" customFormat="1" ht="195.6" customHeight="1">
      <c r="A36" s="323"/>
      <c r="B36" s="332"/>
      <c r="C36" s="316"/>
      <c r="D36" s="317"/>
      <c r="E36" s="317"/>
      <c r="F36" s="317"/>
      <c r="G36" s="317"/>
      <c r="H36" s="318"/>
      <c r="I36" s="12" t="s">
        <v>368</v>
      </c>
    </row>
    <row r="37" spans="1:9" s="21" customFormat="1" ht="225" customHeight="1">
      <c r="A37" s="323"/>
      <c r="B37" s="332"/>
      <c r="C37" s="316"/>
      <c r="D37" s="317"/>
      <c r="E37" s="317"/>
      <c r="F37" s="317"/>
      <c r="G37" s="317"/>
      <c r="H37" s="318"/>
      <c r="I37" s="12" t="s">
        <v>369</v>
      </c>
    </row>
    <row r="38" spans="1:9" s="21" customFormat="1" ht="52.8">
      <c r="A38" s="323"/>
      <c r="B38" s="332"/>
      <c r="C38" s="316"/>
      <c r="D38" s="317"/>
      <c r="E38" s="317"/>
      <c r="F38" s="317"/>
      <c r="G38" s="317"/>
      <c r="H38" s="318"/>
      <c r="I38" s="12" t="s">
        <v>363</v>
      </c>
    </row>
    <row r="39" spans="1:9" s="21" customFormat="1" ht="38.4" customHeight="1">
      <c r="A39" s="323"/>
      <c r="B39" s="332"/>
      <c r="C39" s="316"/>
      <c r="D39" s="317"/>
      <c r="E39" s="317"/>
      <c r="F39" s="317"/>
      <c r="G39" s="317"/>
      <c r="H39" s="318"/>
      <c r="I39" s="12" t="s">
        <v>370</v>
      </c>
    </row>
    <row r="40" spans="1:9" s="21" customFormat="1" ht="178.2" customHeight="1">
      <c r="A40" s="323"/>
      <c r="B40" s="332"/>
      <c r="C40" s="316"/>
      <c r="D40" s="317"/>
      <c r="E40" s="317"/>
      <c r="F40" s="317"/>
      <c r="G40" s="317"/>
      <c r="H40" s="318"/>
      <c r="I40" s="12" t="s">
        <v>371</v>
      </c>
    </row>
    <row r="41" spans="1:9" s="21" customFormat="1" ht="249" customHeight="1">
      <c r="A41" s="323"/>
      <c r="B41" s="332"/>
      <c r="C41" s="307"/>
      <c r="D41" s="308"/>
      <c r="E41" s="308"/>
      <c r="F41" s="308"/>
      <c r="G41" s="308"/>
      <c r="H41" s="309"/>
      <c r="I41" s="24" t="s">
        <v>372</v>
      </c>
    </row>
    <row r="42" spans="1:9" s="21" customFormat="1" ht="214.2" customHeight="1">
      <c r="A42" s="323"/>
      <c r="B42" s="333"/>
      <c r="C42" s="304" t="s">
        <v>275</v>
      </c>
      <c r="D42" s="305"/>
      <c r="E42" s="305"/>
      <c r="F42" s="305"/>
      <c r="G42" s="305"/>
      <c r="H42" s="306"/>
      <c r="I42" s="22" t="s">
        <v>491</v>
      </c>
    </row>
    <row r="43" spans="1:9" s="21" customFormat="1" ht="192.6" customHeight="1">
      <c r="A43" s="323"/>
      <c r="B43" s="334"/>
      <c r="C43" s="307"/>
      <c r="D43" s="308"/>
      <c r="E43" s="308"/>
      <c r="F43" s="308"/>
      <c r="G43" s="308"/>
      <c r="H43" s="309"/>
      <c r="I43" s="23" t="s">
        <v>383</v>
      </c>
    </row>
    <row r="44" spans="1:9" s="21" customFormat="1" ht="260.39999999999998" customHeight="1">
      <c r="A44" s="323"/>
      <c r="B44" s="335"/>
      <c r="C44" s="307" t="s">
        <v>276</v>
      </c>
      <c r="D44" s="308"/>
      <c r="E44" s="308"/>
      <c r="F44" s="308"/>
      <c r="G44" s="308"/>
      <c r="H44" s="309"/>
      <c r="I44" s="25" t="s">
        <v>393</v>
      </c>
    </row>
    <row r="45" spans="1:9" s="21" customFormat="1" ht="61.95" customHeight="1">
      <c r="A45" s="336">
        <v>5</v>
      </c>
      <c r="B45" s="310" t="s">
        <v>21</v>
      </c>
      <c r="C45" s="311"/>
      <c r="D45" s="311"/>
      <c r="E45" s="311"/>
      <c r="F45" s="311"/>
      <c r="G45" s="311"/>
      <c r="H45" s="312"/>
      <c r="I45" s="22" t="s">
        <v>384</v>
      </c>
    </row>
    <row r="46" spans="1:9" s="21" customFormat="1" ht="120" customHeight="1">
      <c r="A46" s="337"/>
      <c r="B46" s="319"/>
      <c r="C46" s="320"/>
      <c r="D46" s="320"/>
      <c r="E46" s="320"/>
      <c r="F46" s="320"/>
      <c r="G46" s="320"/>
      <c r="H46" s="321"/>
      <c r="I46" s="11" t="s">
        <v>385</v>
      </c>
    </row>
    <row r="47" spans="1:9" s="21" customFormat="1" ht="89.4" customHeight="1">
      <c r="A47" s="338"/>
      <c r="B47" s="313"/>
      <c r="C47" s="314"/>
      <c r="D47" s="314"/>
      <c r="E47" s="314"/>
      <c r="F47" s="314"/>
      <c r="G47" s="314"/>
      <c r="H47" s="315"/>
      <c r="I47" s="23" t="s">
        <v>392</v>
      </c>
    </row>
    <row r="48" spans="1:9" s="21" customFormat="1" ht="162.6" customHeight="1">
      <c r="A48" s="193">
        <v>6</v>
      </c>
      <c r="B48" s="301" t="s">
        <v>22</v>
      </c>
      <c r="C48" s="302"/>
      <c r="D48" s="302"/>
      <c r="E48" s="302"/>
      <c r="F48" s="302"/>
      <c r="G48" s="302"/>
      <c r="H48" s="303"/>
      <c r="I48" s="10" t="s">
        <v>396</v>
      </c>
    </row>
    <row r="49" spans="1:9" s="21" customFormat="1" ht="90.6" customHeight="1">
      <c r="A49" s="323">
        <v>7</v>
      </c>
      <c r="B49" s="327" t="s">
        <v>23</v>
      </c>
      <c r="C49" s="310" t="s">
        <v>277</v>
      </c>
      <c r="D49" s="311"/>
      <c r="E49" s="311"/>
      <c r="F49" s="311"/>
      <c r="G49" s="311"/>
      <c r="H49" s="312"/>
      <c r="I49" s="22" t="s">
        <v>387</v>
      </c>
    </row>
    <row r="50" spans="1:9" s="21" customFormat="1" ht="141" customHeight="1">
      <c r="A50" s="323"/>
      <c r="B50" s="328"/>
      <c r="C50" s="319"/>
      <c r="D50" s="320"/>
      <c r="E50" s="320"/>
      <c r="F50" s="320"/>
      <c r="G50" s="320"/>
      <c r="H50" s="321"/>
      <c r="I50" s="11" t="s">
        <v>390</v>
      </c>
    </row>
    <row r="51" spans="1:9" s="21" customFormat="1" ht="70.2" customHeight="1">
      <c r="A51" s="323"/>
      <c r="B51" s="328"/>
      <c r="C51" s="319"/>
      <c r="D51" s="320"/>
      <c r="E51" s="320"/>
      <c r="F51" s="320"/>
      <c r="G51" s="320"/>
      <c r="H51" s="321"/>
      <c r="I51" s="11" t="s">
        <v>388</v>
      </c>
    </row>
    <row r="52" spans="1:9" s="21" customFormat="1" ht="134.4" customHeight="1">
      <c r="A52" s="323"/>
      <c r="B52" s="328"/>
      <c r="C52" s="313"/>
      <c r="D52" s="314"/>
      <c r="E52" s="314"/>
      <c r="F52" s="314"/>
      <c r="G52" s="314"/>
      <c r="H52" s="315"/>
      <c r="I52" s="23" t="s">
        <v>389</v>
      </c>
    </row>
    <row r="53" spans="1:9" s="21" customFormat="1" ht="153" customHeight="1">
      <c r="A53" s="323"/>
      <c r="B53" s="329"/>
      <c r="C53" s="322" t="s">
        <v>278</v>
      </c>
      <c r="D53" s="322"/>
      <c r="E53" s="322"/>
      <c r="F53" s="322"/>
      <c r="G53" s="322"/>
      <c r="H53" s="322"/>
      <c r="I53" s="10" t="s">
        <v>386</v>
      </c>
    </row>
    <row r="54" spans="1:9" s="21" customFormat="1" ht="80.400000000000006" customHeight="1">
      <c r="A54" s="323"/>
      <c r="B54" s="329"/>
      <c r="C54" s="310" t="s">
        <v>279</v>
      </c>
      <c r="D54" s="311"/>
      <c r="E54" s="311"/>
      <c r="F54" s="311"/>
      <c r="G54" s="311"/>
      <c r="H54" s="312"/>
      <c r="I54" s="22" t="s">
        <v>376</v>
      </c>
    </row>
    <row r="55" spans="1:9" s="21" customFormat="1" ht="83.4" customHeight="1">
      <c r="A55" s="323"/>
      <c r="B55" s="329"/>
      <c r="C55" s="319"/>
      <c r="D55" s="320"/>
      <c r="E55" s="320"/>
      <c r="F55" s="320"/>
      <c r="G55" s="320"/>
      <c r="H55" s="321"/>
      <c r="I55" s="11" t="s">
        <v>373</v>
      </c>
    </row>
    <row r="56" spans="1:9" s="21" customFormat="1" ht="98.4" customHeight="1">
      <c r="A56" s="323"/>
      <c r="B56" s="329"/>
      <c r="C56" s="319"/>
      <c r="D56" s="320"/>
      <c r="E56" s="320"/>
      <c r="F56" s="320"/>
      <c r="G56" s="320"/>
      <c r="H56" s="321"/>
      <c r="I56" s="11" t="s">
        <v>374</v>
      </c>
    </row>
    <row r="57" spans="1:9" s="21" customFormat="1" ht="84" customHeight="1">
      <c r="A57" s="323"/>
      <c r="B57" s="329"/>
      <c r="C57" s="319"/>
      <c r="D57" s="320"/>
      <c r="E57" s="320"/>
      <c r="F57" s="320"/>
      <c r="G57" s="320"/>
      <c r="H57" s="321"/>
      <c r="I57" s="11" t="s">
        <v>375</v>
      </c>
    </row>
    <row r="58" spans="1:9" s="21" customFormat="1" ht="118.95" customHeight="1">
      <c r="A58" s="323"/>
      <c r="B58" s="329"/>
      <c r="C58" s="313"/>
      <c r="D58" s="314"/>
      <c r="E58" s="314"/>
      <c r="F58" s="314"/>
      <c r="G58" s="314"/>
      <c r="H58" s="315"/>
      <c r="I58" s="23" t="s">
        <v>395</v>
      </c>
    </row>
    <row r="59" spans="1:9" s="21" customFormat="1" ht="172.95" customHeight="1">
      <c r="A59" s="323"/>
      <c r="B59" s="329"/>
      <c r="C59" s="316" t="s">
        <v>280</v>
      </c>
      <c r="D59" s="317"/>
      <c r="E59" s="317"/>
      <c r="F59" s="317"/>
      <c r="G59" s="317"/>
      <c r="H59" s="318"/>
      <c r="I59" s="12" t="s">
        <v>377</v>
      </c>
    </row>
    <row r="60" spans="1:9" s="21" customFormat="1" ht="22.95" customHeight="1">
      <c r="A60" s="323"/>
      <c r="B60" s="329"/>
      <c r="C60" s="316"/>
      <c r="D60" s="317"/>
      <c r="E60" s="317"/>
      <c r="F60" s="317"/>
      <c r="G60" s="317"/>
      <c r="H60" s="318"/>
      <c r="I60" s="12" t="s">
        <v>378</v>
      </c>
    </row>
    <row r="61" spans="1:9" s="21" customFormat="1" ht="130.94999999999999" customHeight="1">
      <c r="A61" s="323"/>
      <c r="B61" s="329"/>
      <c r="C61" s="316"/>
      <c r="D61" s="317"/>
      <c r="E61" s="317"/>
      <c r="F61" s="317"/>
      <c r="G61" s="317"/>
      <c r="H61" s="318"/>
      <c r="I61" s="20" t="s">
        <v>379</v>
      </c>
    </row>
    <row r="62" spans="1:9" s="21" customFormat="1" ht="394.95" customHeight="1">
      <c r="A62" s="323"/>
      <c r="B62" s="329"/>
      <c r="C62" s="316"/>
      <c r="D62" s="317"/>
      <c r="E62" s="317"/>
      <c r="F62" s="317"/>
      <c r="G62" s="317"/>
      <c r="H62" s="318"/>
      <c r="I62" s="263" t="s">
        <v>492</v>
      </c>
    </row>
    <row r="63" spans="1:9" s="21" customFormat="1" ht="87" customHeight="1">
      <c r="A63" s="323"/>
      <c r="B63" s="329"/>
      <c r="C63" s="316"/>
      <c r="D63" s="317"/>
      <c r="E63" s="317"/>
      <c r="F63" s="317"/>
      <c r="G63" s="317"/>
      <c r="H63" s="318"/>
      <c r="I63" s="20" t="s">
        <v>391</v>
      </c>
    </row>
    <row r="64" spans="1:9" s="21" customFormat="1" ht="153.6" customHeight="1">
      <c r="A64" s="323"/>
      <c r="B64" s="329"/>
      <c r="C64" s="322" t="s">
        <v>281</v>
      </c>
      <c r="D64" s="322"/>
      <c r="E64" s="322"/>
      <c r="F64" s="322"/>
      <c r="G64" s="322"/>
      <c r="H64" s="322"/>
      <c r="I64" s="10" t="s">
        <v>394</v>
      </c>
    </row>
    <row r="65" spans="1:9" s="21" customFormat="1" ht="83.4" customHeight="1">
      <c r="A65" s="323"/>
      <c r="B65" s="330"/>
      <c r="C65" s="322" t="s">
        <v>282</v>
      </c>
      <c r="D65" s="322"/>
      <c r="E65" s="322"/>
      <c r="F65" s="322"/>
      <c r="G65" s="322"/>
      <c r="H65" s="322"/>
      <c r="I65" s="10" t="s">
        <v>380</v>
      </c>
    </row>
    <row r="66" spans="1:9" s="21" customFormat="1" ht="27" customHeight="1">
      <c r="A66" s="323">
        <v>8</v>
      </c>
      <c r="B66" s="322" t="s">
        <v>406</v>
      </c>
      <c r="C66" s="310" t="s">
        <v>286</v>
      </c>
      <c r="D66" s="311"/>
      <c r="E66" s="311"/>
      <c r="F66" s="311"/>
      <c r="G66" s="311"/>
      <c r="H66" s="312"/>
      <c r="I66" s="22"/>
    </row>
    <row r="67" spans="1:9" s="21" customFormat="1" ht="27" customHeight="1">
      <c r="A67" s="323"/>
      <c r="B67" s="322"/>
      <c r="C67" s="324" t="s">
        <v>283</v>
      </c>
      <c r="D67" s="325"/>
      <c r="E67" s="325"/>
      <c r="F67" s="325"/>
      <c r="G67" s="325"/>
      <c r="H67" s="326"/>
      <c r="I67" s="11"/>
    </row>
    <row r="68" spans="1:9" s="21" customFormat="1" ht="27" customHeight="1">
      <c r="A68" s="323"/>
      <c r="B68" s="322"/>
      <c r="C68" s="324" t="s">
        <v>34</v>
      </c>
      <c r="D68" s="325"/>
      <c r="E68" s="325"/>
      <c r="F68" s="325"/>
      <c r="G68" s="325"/>
      <c r="H68" s="326"/>
      <c r="I68" s="11"/>
    </row>
    <row r="69" spans="1:9" s="21" customFormat="1" ht="27" customHeight="1">
      <c r="A69" s="323"/>
      <c r="B69" s="322"/>
      <c r="C69" s="324" t="s">
        <v>35</v>
      </c>
      <c r="D69" s="325"/>
      <c r="E69" s="325"/>
      <c r="F69" s="325"/>
      <c r="G69" s="325"/>
      <c r="H69" s="326"/>
      <c r="I69" s="11"/>
    </row>
    <row r="70" spans="1:9" s="21" customFormat="1" ht="27" customHeight="1">
      <c r="A70" s="323"/>
      <c r="B70" s="322"/>
      <c r="C70" s="310" t="s">
        <v>287</v>
      </c>
      <c r="D70" s="311"/>
      <c r="E70" s="311"/>
      <c r="F70" s="311"/>
      <c r="G70" s="311"/>
      <c r="H70" s="312"/>
      <c r="I70" s="22"/>
    </row>
    <row r="71" spans="1:9" s="21" customFormat="1" ht="27" customHeight="1">
      <c r="A71" s="323"/>
      <c r="B71" s="322"/>
      <c r="C71" s="324" t="s">
        <v>283</v>
      </c>
      <c r="D71" s="325"/>
      <c r="E71" s="325"/>
      <c r="F71" s="325"/>
      <c r="G71" s="325"/>
      <c r="H71" s="326"/>
      <c r="I71" s="11"/>
    </row>
    <row r="72" spans="1:9" s="21" customFormat="1" ht="27" customHeight="1">
      <c r="A72" s="323"/>
      <c r="B72" s="322"/>
      <c r="C72" s="324" t="s">
        <v>34</v>
      </c>
      <c r="D72" s="325"/>
      <c r="E72" s="325"/>
      <c r="F72" s="325"/>
      <c r="G72" s="325"/>
      <c r="H72" s="326"/>
      <c r="I72" s="11"/>
    </row>
    <row r="73" spans="1:9" s="21" customFormat="1" ht="27" customHeight="1">
      <c r="A73" s="323"/>
      <c r="B73" s="322"/>
      <c r="C73" s="324" t="s">
        <v>35</v>
      </c>
      <c r="D73" s="325"/>
      <c r="E73" s="325"/>
      <c r="F73" s="325"/>
      <c r="G73" s="325"/>
      <c r="H73" s="326"/>
      <c r="I73" s="11"/>
    </row>
    <row r="74" spans="1:9" s="21" customFormat="1" ht="27" customHeight="1">
      <c r="A74" s="323"/>
      <c r="B74" s="322"/>
      <c r="C74" s="310" t="s">
        <v>288</v>
      </c>
      <c r="D74" s="311"/>
      <c r="E74" s="311"/>
      <c r="F74" s="311"/>
      <c r="G74" s="311"/>
      <c r="H74" s="312"/>
      <c r="I74" s="22"/>
    </row>
    <row r="75" spans="1:9" s="21" customFormat="1" ht="27" customHeight="1">
      <c r="A75" s="323"/>
      <c r="B75" s="322"/>
      <c r="C75" s="324" t="s">
        <v>283</v>
      </c>
      <c r="D75" s="325"/>
      <c r="E75" s="325"/>
      <c r="F75" s="325"/>
      <c r="G75" s="325"/>
      <c r="H75" s="326"/>
      <c r="I75" s="11"/>
    </row>
    <row r="76" spans="1:9" s="21" customFormat="1" ht="27" customHeight="1">
      <c r="A76" s="323"/>
      <c r="B76" s="322"/>
      <c r="C76" s="324" t="s">
        <v>34</v>
      </c>
      <c r="D76" s="325"/>
      <c r="E76" s="325"/>
      <c r="F76" s="325"/>
      <c r="G76" s="325"/>
      <c r="H76" s="326"/>
      <c r="I76" s="11"/>
    </row>
    <row r="77" spans="1:9" s="21" customFormat="1" ht="27" customHeight="1">
      <c r="A77" s="323"/>
      <c r="B77" s="322"/>
      <c r="C77" s="324" t="s">
        <v>35</v>
      </c>
      <c r="D77" s="325"/>
      <c r="E77" s="325"/>
      <c r="F77" s="325"/>
      <c r="G77" s="325"/>
      <c r="H77" s="326"/>
      <c r="I77" s="11"/>
    </row>
    <row r="78" spans="1:9" s="21" customFormat="1" ht="27" customHeight="1">
      <c r="A78" s="323"/>
      <c r="B78" s="322"/>
      <c r="C78" s="310" t="s">
        <v>289</v>
      </c>
      <c r="D78" s="311"/>
      <c r="E78" s="311"/>
      <c r="F78" s="311"/>
      <c r="G78" s="311"/>
      <c r="H78" s="312"/>
      <c r="I78" s="22"/>
    </row>
    <row r="79" spans="1:9" s="21" customFormat="1" ht="27" customHeight="1">
      <c r="A79" s="323"/>
      <c r="B79" s="322"/>
      <c r="C79" s="324" t="s">
        <v>283</v>
      </c>
      <c r="D79" s="325"/>
      <c r="E79" s="325"/>
      <c r="F79" s="325"/>
      <c r="G79" s="325"/>
      <c r="H79" s="326"/>
      <c r="I79" s="11"/>
    </row>
    <row r="80" spans="1:9" s="21" customFormat="1" ht="27" customHeight="1">
      <c r="A80" s="323"/>
      <c r="B80" s="322"/>
      <c r="C80" s="324" t="s">
        <v>34</v>
      </c>
      <c r="D80" s="325"/>
      <c r="E80" s="325"/>
      <c r="F80" s="325"/>
      <c r="G80" s="325"/>
      <c r="H80" s="326"/>
      <c r="I80" s="11"/>
    </row>
    <row r="81" spans="1:9" s="21" customFormat="1" ht="27" customHeight="1">
      <c r="A81" s="323"/>
      <c r="B81" s="322"/>
      <c r="C81" s="324" t="s">
        <v>35</v>
      </c>
      <c r="D81" s="325"/>
      <c r="E81" s="325"/>
      <c r="F81" s="325"/>
      <c r="G81" s="325"/>
      <c r="H81" s="326"/>
      <c r="I81" s="11"/>
    </row>
    <row r="82" spans="1:9" s="21" customFormat="1" ht="27" customHeight="1">
      <c r="A82" s="323"/>
      <c r="B82" s="322"/>
      <c r="C82" s="310" t="s">
        <v>290</v>
      </c>
      <c r="D82" s="311"/>
      <c r="E82" s="311"/>
      <c r="F82" s="311"/>
      <c r="G82" s="311"/>
      <c r="H82" s="312"/>
      <c r="I82" s="22"/>
    </row>
    <row r="83" spans="1:9" s="21" customFormat="1" ht="27" customHeight="1">
      <c r="A83" s="323"/>
      <c r="B83" s="322"/>
      <c r="C83" s="324" t="s">
        <v>283</v>
      </c>
      <c r="D83" s="325"/>
      <c r="E83" s="325"/>
      <c r="F83" s="325"/>
      <c r="G83" s="325"/>
      <c r="H83" s="326"/>
      <c r="I83" s="11"/>
    </row>
    <row r="84" spans="1:9" s="21" customFormat="1" ht="27" customHeight="1">
      <c r="A84" s="323"/>
      <c r="B84" s="322"/>
      <c r="C84" s="324" t="s">
        <v>34</v>
      </c>
      <c r="D84" s="325"/>
      <c r="E84" s="325"/>
      <c r="F84" s="325"/>
      <c r="G84" s="325"/>
      <c r="H84" s="326"/>
      <c r="I84" s="11"/>
    </row>
    <row r="85" spans="1:9" s="21" customFormat="1" ht="27" customHeight="1">
      <c r="A85" s="323"/>
      <c r="B85" s="322"/>
      <c r="C85" s="324" t="s">
        <v>35</v>
      </c>
      <c r="D85" s="325"/>
      <c r="E85" s="325"/>
      <c r="F85" s="325"/>
      <c r="G85" s="325"/>
      <c r="H85" s="326"/>
      <c r="I85" s="11"/>
    </row>
    <row r="86" spans="1:9" s="21" customFormat="1" ht="27" customHeight="1">
      <c r="A86" s="323"/>
      <c r="B86" s="322"/>
      <c r="C86" s="310" t="s">
        <v>291</v>
      </c>
      <c r="D86" s="311"/>
      <c r="E86" s="311"/>
      <c r="F86" s="311"/>
      <c r="G86" s="311"/>
      <c r="H86" s="312"/>
      <c r="I86" s="22"/>
    </row>
    <row r="87" spans="1:9" s="21" customFormat="1" ht="27" customHeight="1">
      <c r="A87" s="323"/>
      <c r="B87" s="322"/>
      <c r="C87" s="324" t="s">
        <v>283</v>
      </c>
      <c r="D87" s="325"/>
      <c r="E87" s="325"/>
      <c r="F87" s="325"/>
      <c r="G87" s="325"/>
      <c r="H87" s="326"/>
      <c r="I87" s="11"/>
    </row>
    <row r="88" spans="1:9" s="21" customFormat="1" ht="27" customHeight="1">
      <c r="A88" s="323"/>
      <c r="B88" s="322"/>
      <c r="C88" s="324" t="s">
        <v>34</v>
      </c>
      <c r="D88" s="325"/>
      <c r="E88" s="325"/>
      <c r="F88" s="325"/>
      <c r="G88" s="325"/>
      <c r="H88" s="326"/>
      <c r="I88" s="11"/>
    </row>
    <row r="89" spans="1:9" s="21" customFormat="1" ht="27" customHeight="1">
      <c r="A89" s="323"/>
      <c r="B89" s="322"/>
      <c r="C89" s="324" t="s">
        <v>35</v>
      </c>
      <c r="D89" s="325"/>
      <c r="E89" s="325"/>
      <c r="F89" s="325"/>
      <c r="G89" s="325"/>
      <c r="H89" s="326"/>
      <c r="I89" s="11"/>
    </row>
    <row r="90" spans="1:9" s="21" customFormat="1" ht="27" customHeight="1">
      <c r="A90" s="323"/>
      <c r="B90" s="322"/>
      <c r="C90" s="310" t="s">
        <v>292</v>
      </c>
      <c r="D90" s="311"/>
      <c r="E90" s="311"/>
      <c r="F90" s="311"/>
      <c r="G90" s="311"/>
      <c r="H90" s="312"/>
      <c r="I90" s="22"/>
    </row>
    <row r="91" spans="1:9" s="21" customFormat="1" ht="27" customHeight="1">
      <c r="A91" s="323"/>
      <c r="B91" s="322"/>
      <c r="C91" s="324" t="s">
        <v>283</v>
      </c>
      <c r="D91" s="325"/>
      <c r="E91" s="325"/>
      <c r="F91" s="325"/>
      <c r="G91" s="325"/>
      <c r="H91" s="326"/>
      <c r="I91" s="11"/>
    </row>
    <row r="92" spans="1:9" s="21" customFormat="1" ht="27" customHeight="1">
      <c r="A92" s="323"/>
      <c r="B92" s="322"/>
      <c r="C92" s="324" t="s">
        <v>34</v>
      </c>
      <c r="D92" s="325"/>
      <c r="E92" s="325"/>
      <c r="F92" s="325"/>
      <c r="G92" s="325"/>
      <c r="H92" s="326"/>
      <c r="I92" s="11"/>
    </row>
    <row r="93" spans="1:9" s="21" customFormat="1" ht="27" customHeight="1">
      <c r="A93" s="323"/>
      <c r="B93" s="322"/>
      <c r="C93" s="324" t="s">
        <v>35</v>
      </c>
      <c r="D93" s="325"/>
      <c r="E93" s="325"/>
      <c r="F93" s="325"/>
      <c r="G93" s="325"/>
      <c r="H93" s="326"/>
      <c r="I93" s="11"/>
    </row>
    <row r="94" spans="1:9" s="21" customFormat="1" ht="27" customHeight="1">
      <c r="A94" s="323"/>
      <c r="B94" s="322"/>
      <c r="C94" s="310" t="s">
        <v>293</v>
      </c>
      <c r="D94" s="311"/>
      <c r="E94" s="311"/>
      <c r="F94" s="311"/>
      <c r="G94" s="311"/>
      <c r="H94" s="312"/>
      <c r="I94" s="22"/>
    </row>
    <row r="95" spans="1:9" s="21" customFormat="1" ht="27" customHeight="1">
      <c r="A95" s="323"/>
      <c r="B95" s="322"/>
      <c r="C95" s="324" t="s">
        <v>283</v>
      </c>
      <c r="D95" s="325"/>
      <c r="E95" s="325"/>
      <c r="F95" s="325"/>
      <c r="G95" s="325"/>
      <c r="H95" s="326"/>
      <c r="I95" s="11"/>
    </row>
    <row r="96" spans="1:9" s="21" customFormat="1" ht="27" customHeight="1">
      <c r="A96" s="323"/>
      <c r="B96" s="322"/>
      <c r="C96" s="324" t="s">
        <v>34</v>
      </c>
      <c r="D96" s="325"/>
      <c r="E96" s="325"/>
      <c r="F96" s="325"/>
      <c r="G96" s="325"/>
      <c r="H96" s="326"/>
      <c r="I96" s="11"/>
    </row>
    <row r="97" spans="1:9" s="21" customFormat="1" ht="27" customHeight="1">
      <c r="A97" s="323"/>
      <c r="B97" s="322"/>
      <c r="C97" s="324" t="s">
        <v>35</v>
      </c>
      <c r="D97" s="325"/>
      <c r="E97" s="325"/>
      <c r="F97" s="325"/>
      <c r="G97" s="325"/>
      <c r="H97" s="326"/>
      <c r="I97" s="11"/>
    </row>
    <row r="98" spans="1:9" s="21" customFormat="1" ht="27" customHeight="1">
      <c r="A98" s="323"/>
      <c r="B98" s="322"/>
      <c r="C98" s="310" t="s">
        <v>285</v>
      </c>
      <c r="D98" s="311"/>
      <c r="E98" s="311"/>
      <c r="F98" s="311"/>
      <c r="G98" s="311"/>
      <c r="H98" s="312"/>
      <c r="I98" s="22"/>
    </row>
    <row r="99" spans="1:9" s="21" customFormat="1" ht="27" customHeight="1">
      <c r="A99" s="323"/>
      <c r="B99" s="322"/>
      <c r="C99" s="324" t="s">
        <v>283</v>
      </c>
      <c r="D99" s="325"/>
      <c r="E99" s="325"/>
      <c r="F99" s="325"/>
      <c r="G99" s="325"/>
      <c r="H99" s="326"/>
      <c r="I99" s="11"/>
    </row>
    <row r="100" spans="1:9" s="21" customFormat="1" ht="27" customHeight="1">
      <c r="A100" s="323"/>
      <c r="B100" s="322"/>
      <c r="C100" s="324" t="s">
        <v>34</v>
      </c>
      <c r="D100" s="325"/>
      <c r="E100" s="325"/>
      <c r="F100" s="325"/>
      <c r="G100" s="325"/>
      <c r="H100" s="326"/>
      <c r="I100" s="11"/>
    </row>
    <row r="101" spans="1:9" s="21" customFormat="1" ht="27" customHeight="1">
      <c r="A101" s="323"/>
      <c r="B101" s="322"/>
      <c r="C101" s="324" t="s">
        <v>35</v>
      </c>
      <c r="D101" s="325"/>
      <c r="E101" s="325"/>
      <c r="F101" s="325"/>
      <c r="G101" s="325"/>
      <c r="H101" s="326"/>
      <c r="I101" s="11"/>
    </row>
    <row r="102" spans="1:9" s="21" customFormat="1" ht="27" customHeight="1">
      <c r="A102" s="323"/>
      <c r="B102" s="322"/>
      <c r="C102" s="310" t="s">
        <v>284</v>
      </c>
      <c r="D102" s="311"/>
      <c r="E102" s="311"/>
      <c r="F102" s="311"/>
      <c r="G102" s="311"/>
      <c r="H102" s="312"/>
      <c r="I102" s="22"/>
    </row>
    <row r="103" spans="1:9" s="21" customFormat="1" ht="27" customHeight="1">
      <c r="A103" s="323"/>
      <c r="B103" s="322"/>
      <c r="C103" s="324" t="s">
        <v>283</v>
      </c>
      <c r="D103" s="325"/>
      <c r="E103" s="325"/>
      <c r="F103" s="325"/>
      <c r="G103" s="325"/>
      <c r="H103" s="326"/>
      <c r="I103" s="11"/>
    </row>
    <row r="104" spans="1:9" s="21" customFormat="1" ht="27" customHeight="1">
      <c r="A104" s="323"/>
      <c r="B104" s="322"/>
      <c r="C104" s="324" t="s">
        <v>34</v>
      </c>
      <c r="D104" s="325"/>
      <c r="E104" s="325"/>
      <c r="F104" s="325"/>
      <c r="G104" s="325"/>
      <c r="H104" s="326"/>
      <c r="I104" s="11"/>
    </row>
    <row r="105" spans="1:9" s="21" customFormat="1" ht="27" customHeight="1">
      <c r="A105" s="323"/>
      <c r="B105" s="322"/>
      <c r="C105" s="324" t="s">
        <v>35</v>
      </c>
      <c r="D105" s="325"/>
      <c r="E105" s="325"/>
      <c r="F105" s="325"/>
      <c r="G105" s="325"/>
      <c r="H105" s="326"/>
      <c r="I105" s="11"/>
    </row>
    <row r="106" spans="1:9" s="21" customFormat="1" ht="54" customHeight="1">
      <c r="A106" s="193">
        <v>9</v>
      </c>
      <c r="B106" s="301" t="s">
        <v>468</v>
      </c>
      <c r="C106" s="302"/>
      <c r="D106" s="302"/>
      <c r="E106" s="302"/>
      <c r="F106" s="302"/>
      <c r="G106" s="302"/>
      <c r="H106" s="303"/>
      <c r="I106" s="10"/>
    </row>
    <row r="107" spans="1:9" s="21" customFormat="1" ht="27" customHeight="1">
      <c r="A107" s="323">
        <v>10</v>
      </c>
      <c r="B107" s="322" t="s">
        <v>474</v>
      </c>
      <c r="C107" s="304" t="s">
        <v>10</v>
      </c>
      <c r="D107" s="305"/>
      <c r="E107" s="306"/>
      <c r="F107" s="310" t="s">
        <v>479</v>
      </c>
      <c r="G107" s="311"/>
      <c r="H107" s="312"/>
      <c r="I107" s="13" t="s">
        <v>25</v>
      </c>
    </row>
    <row r="108" spans="1:9" s="21" customFormat="1" ht="27" customHeight="1">
      <c r="A108" s="323"/>
      <c r="B108" s="322"/>
      <c r="C108" s="316"/>
      <c r="D108" s="317"/>
      <c r="E108" s="318"/>
      <c r="F108" s="319" t="s">
        <v>453</v>
      </c>
      <c r="G108" s="320"/>
      <c r="H108" s="321"/>
      <c r="I108" s="14" t="s">
        <v>75</v>
      </c>
    </row>
    <row r="109" spans="1:9" s="21" customFormat="1" ht="27" customHeight="1">
      <c r="A109" s="323"/>
      <c r="B109" s="322"/>
      <c r="C109" s="304" t="s">
        <v>18</v>
      </c>
      <c r="D109" s="305"/>
      <c r="E109" s="306"/>
      <c r="F109" s="310" t="s">
        <v>76</v>
      </c>
      <c r="G109" s="311"/>
      <c r="H109" s="312"/>
      <c r="I109" s="13"/>
    </row>
    <row r="110" spans="1:9" s="21" customFormat="1" ht="27" customHeight="1">
      <c r="A110" s="323"/>
      <c r="B110" s="322"/>
      <c r="C110" s="307"/>
      <c r="D110" s="308"/>
      <c r="E110" s="309"/>
      <c r="F110" s="313" t="s">
        <v>77</v>
      </c>
      <c r="G110" s="314"/>
      <c r="H110" s="315"/>
      <c r="I110" s="15"/>
    </row>
    <row r="111" spans="1:9" s="21" customFormat="1" ht="27" customHeight="1">
      <c r="A111" s="323"/>
      <c r="B111" s="322"/>
      <c r="C111" s="304" t="s">
        <v>11</v>
      </c>
      <c r="D111" s="305"/>
      <c r="E111" s="306"/>
      <c r="F111" s="310" t="s">
        <v>15</v>
      </c>
      <c r="G111" s="311"/>
      <c r="H111" s="312"/>
      <c r="I111" s="22"/>
    </row>
    <row r="112" spans="1:9" s="21" customFormat="1" ht="27" customHeight="1">
      <c r="A112" s="323"/>
      <c r="B112" s="322"/>
      <c r="C112" s="316"/>
      <c r="D112" s="317"/>
      <c r="E112" s="318"/>
      <c r="F112" s="319" t="s">
        <v>16</v>
      </c>
      <c r="G112" s="320"/>
      <c r="H112" s="321"/>
      <c r="I112" s="11"/>
    </row>
    <row r="113" spans="1:9" s="21" customFormat="1" ht="27" customHeight="1">
      <c r="A113" s="323"/>
      <c r="B113" s="322"/>
      <c r="C113" s="316"/>
      <c r="D113" s="317"/>
      <c r="E113" s="318"/>
      <c r="F113" s="319" t="s">
        <v>17</v>
      </c>
      <c r="G113" s="320"/>
      <c r="H113" s="321"/>
      <c r="I113" s="11"/>
    </row>
    <row r="114" spans="1:9" s="21" customFormat="1" ht="27" customHeight="1">
      <c r="A114" s="323"/>
      <c r="B114" s="322"/>
      <c r="C114" s="307"/>
      <c r="D114" s="308"/>
      <c r="E114" s="309"/>
      <c r="F114" s="313" t="s">
        <v>469</v>
      </c>
      <c r="G114" s="314"/>
      <c r="H114" s="315"/>
      <c r="I114" s="23"/>
    </row>
    <row r="115" spans="1:9" s="21" customFormat="1" ht="27" customHeight="1">
      <c r="A115" s="323"/>
      <c r="B115" s="322"/>
      <c r="C115" s="301" t="s">
        <v>12</v>
      </c>
      <c r="D115" s="302"/>
      <c r="E115" s="302"/>
      <c r="F115" s="302"/>
      <c r="G115" s="302"/>
      <c r="H115" s="303"/>
      <c r="I115" s="10" t="s">
        <v>25</v>
      </c>
    </row>
    <row r="116" spans="1:9" s="21" customFormat="1" ht="27" customHeight="1">
      <c r="A116" s="323"/>
      <c r="B116" s="322"/>
      <c r="C116" s="301" t="s">
        <v>13</v>
      </c>
      <c r="D116" s="302"/>
      <c r="E116" s="302"/>
      <c r="F116" s="302"/>
      <c r="G116" s="302"/>
      <c r="H116" s="303"/>
      <c r="I116" s="10" t="s">
        <v>25</v>
      </c>
    </row>
    <row r="117" spans="1:9" s="21" customFormat="1" ht="27" customHeight="1">
      <c r="A117" s="323"/>
      <c r="B117" s="322"/>
      <c r="C117" s="304" t="s">
        <v>27</v>
      </c>
      <c r="D117" s="305"/>
      <c r="E117" s="306"/>
      <c r="F117" s="310" t="s">
        <v>342</v>
      </c>
      <c r="G117" s="311"/>
      <c r="H117" s="312"/>
      <c r="I117" s="16"/>
    </row>
    <row r="118" spans="1:9" s="21" customFormat="1" ht="27" customHeight="1">
      <c r="A118" s="323"/>
      <c r="B118" s="322"/>
      <c r="C118" s="307"/>
      <c r="D118" s="308"/>
      <c r="E118" s="309"/>
      <c r="F118" s="313" t="s">
        <v>343</v>
      </c>
      <c r="G118" s="314"/>
      <c r="H118" s="315"/>
      <c r="I118" s="17"/>
    </row>
    <row r="119" spans="1:9" s="21" customFormat="1" ht="27" customHeight="1">
      <c r="A119" s="323"/>
      <c r="B119" s="322"/>
      <c r="C119" s="301" t="s">
        <v>24</v>
      </c>
      <c r="D119" s="302"/>
      <c r="E119" s="302"/>
      <c r="F119" s="302"/>
      <c r="G119" s="302"/>
      <c r="H119" s="303"/>
      <c r="I119" s="10"/>
    </row>
    <row r="120" spans="1:9" s="21" customFormat="1" ht="27" customHeight="1">
      <c r="A120" s="323"/>
      <c r="B120" s="322"/>
      <c r="C120" s="301" t="s">
        <v>470</v>
      </c>
      <c r="D120" s="302"/>
      <c r="E120" s="302"/>
      <c r="F120" s="302"/>
      <c r="G120" s="302"/>
      <c r="H120" s="303"/>
      <c r="I120" s="10"/>
    </row>
    <row r="121" spans="1:9" s="21" customFormat="1" ht="27" customHeight="1">
      <c r="A121" s="323"/>
      <c r="B121" s="322"/>
      <c r="C121" s="301" t="s">
        <v>471</v>
      </c>
      <c r="D121" s="302"/>
      <c r="E121" s="302"/>
      <c r="F121" s="302"/>
      <c r="G121" s="302"/>
      <c r="H121" s="303"/>
      <c r="I121" s="10"/>
    </row>
    <row r="122" spans="1:9" s="21" customFormat="1" ht="27" customHeight="1">
      <c r="A122" s="323"/>
      <c r="B122" s="322"/>
      <c r="C122" s="304" t="s">
        <v>14</v>
      </c>
      <c r="D122" s="305"/>
      <c r="E122" s="306"/>
      <c r="F122" s="310" t="s">
        <v>26</v>
      </c>
      <c r="G122" s="311"/>
      <c r="H122" s="312"/>
      <c r="I122" s="22" t="s">
        <v>25</v>
      </c>
    </row>
    <row r="123" spans="1:9" s="21" customFormat="1" ht="27" customHeight="1">
      <c r="A123" s="323"/>
      <c r="B123" s="322"/>
      <c r="C123" s="307"/>
      <c r="D123" s="308"/>
      <c r="E123" s="309"/>
      <c r="F123" s="313" t="s">
        <v>29</v>
      </c>
      <c r="G123" s="314"/>
      <c r="H123" s="315"/>
      <c r="I123" s="23"/>
    </row>
    <row r="124" spans="1:9" s="21" customFormat="1" ht="27" customHeight="1">
      <c r="A124" s="323"/>
      <c r="B124" s="322"/>
      <c r="C124" s="304" t="s">
        <v>472</v>
      </c>
      <c r="D124" s="305"/>
      <c r="E124" s="306"/>
      <c r="F124" s="310" t="s">
        <v>26</v>
      </c>
      <c r="G124" s="311"/>
      <c r="H124" s="312"/>
      <c r="I124" s="22" t="s">
        <v>25</v>
      </c>
    </row>
    <row r="125" spans="1:9" s="21" customFormat="1" ht="27" customHeight="1">
      <c r="A125" s="323"/>
      <c r="B125" s="322"/>
      <c r="C125" s="307"/>
      <c r="D125" s="308"/>
      <c r="E125" s="309"/>
      <c r="F125" s="313" t="s">
        <v>29</v>
      </c>
      <c r="G125" s="314"/>
      <c r="H125" s="315"/>
      <c r="I125" s="23"/>
    </row>
    <row r="126" spans="1:9" s="21" customFormat="1" ht="27" customHeight="1">
      <c r="A126" s="323">
        <v>11</v>
      </c>
      <c r="B126" s="322" t="s">
        <v>482</v>
      </c>
      <c r="C126" s="304" t="s">
        <v>10</v>
      </c>
      <c r="D126" s="305"/>
      <c r="E126" s="306"/>
      <c r="F126" s="310" t="s">
        <v>479</v>
      </c>
      <c r="G126" s="311"/>
      <c r="H126" s="312"/>
      <c r="I126" s="13" t="s">
        <v>25</v>
      </c>
    </row>
    <row r="127" spans="1:9" s="21" customFormat="1" ht="27" customHeight="1">
      <c r="A127" s="323"/>
      <c r="B127" s="322"/>
      <c r="C127" s="316"/>
      <c r="D127" s="317"/>
      <c r="E127" s="318"/>
      <c r="F127" s="319" t="s">
        <v>453</v>
      </c>
      <c r="G127" s="320"/>
      <c r="H127" s="321"/>
      <c r="I127" s="14" t="s">
        <v>75</v>
      </c>
    </row>
    <row r="128" spans="1:9" s="21" customFormat="1" ht="27" customHeight="1">
      <c r="A128" s="323"/>
      <c r="B128" s="322"/>
      <c r="C128" s="304" t="s">
        <v>18</v>
      </c>
      <c r="D128" s="305"/>
      <c r="E128" s="306"/>
      <c r="F128" s="310" t="s">
        <v>76</v>
      </c>
      <c r="G128" s="311"/>
      <c r="H128" s="312"/>
      <c r="I128" s="13"/>
    </row>
    <row r="129" spans="1:9" s="21" customFormat="1" ht="27" customHeight="1">
      <c r="A129" s="323"/>
      <c r="B129" s="322"/>
      <c r="C129" s="307"/>
      <c r="D129" s="308"/>
      <c r="E129" s="309"/>
      <c r="F129" s="313" t="s">
        <v>77</v>
      </c>
      <c r="G129" s="314"/>
      <c r="H129" s="315"/>
      <c r="I129" s="15"/>
    </row>
    <row r="130" spans="1:9" s="21" customFormat="1" ht="27" customHeight="1">
      <c r="A130" s="323"/>
      <c r="B130" s="322"/>
      <c r="C130" s="304" t="s">
        <v>11</v>
      </c>
      <c r="D130" s="305"/>
      <c r="E130" s="306"/>
      <c r="F130" s="310" t="s">
        <v>15</v>
      </c>
      <c r="G130" s="311"/>
      <c r="H130" s="312"/>
      <c r="I130" s="22"/>
    </row>
    <row r="131" spans="1:9" s="21" customFormat="1" ht="27" customHeight="1">
      <c r="A131" s="323"/>
      <c r="B131" s="322"/>
      <c r="C131" s="316"/>
      <c r="D131" s="317"/>
      <c r="E131" s="318"/>
      <c r="F131" s="319" t="s">
        <v>16</v>
      </c>
      <c r="G131" s="320"/>
      <c r="H131" s="321"/>
      <c r="I131" s="11"/>
    </row>
    <row r="132" spans="1:9" s="21" customFormat="1" ht="27" customHeight="1">
      <c r="A132" s="323"/>
      <c r="B132" s="322"/>
      <c r="C132" s="316"/>
      <c r="D132" s="317"/>
      <c r="E132" s="318"/>
      <c r="F132" s="319" t="s">
        <v>17</v>
      </c>
      <c r="G132" s="320"/>
      <c r="H132" s="321"/>
      <c r="I132" s="11"/>
    </row>
    <row r="133" spans="1:9" s="21" customFormat="1" ht="27" customHeight="1">
      <c r="A133" s="323"/>
      <c r="B133" s="322"/>
      <c r="C133" s="307"/>
      <c r="D133" s="308"/>
      <c r="E133" s="309"/>
      <c r="F133" s="313" t="s">
        <v>469</v>
      </c>
      <c r="G133" s="314"/>
      <c r="H133" s="315"/>
      <c r="I133" s="23"/>
    </row>
    <row r="134" spans="1:9" s="21" customFormat="1" ht="27" customHeight="1">
      <c r="A134" s="323"/>
      <c r="B134" s="322"/>
      <c r="C134" s="301" t="s">
        <v>12</v>
      </c>
      <c r="D134" s="302"/>
      <c r="E134" s="302"/>
      <c r="F134" s="302"/>
      <c r="G134" s="302"/>
      <c r="H134" s="303"/>
      <c r="I134" s="10" t="s">
        <v>25</v>
      </c>
    </row>
    <row r="135" spans="1:9" s="21" customFormat="1" ht="27" customHeight="1">
      <c r="A135" s="323"/>
      <c r="B135" s="322"/>
      <c r="C135" s="301" t="s">
        <v>13</v>
      </c>
      <c r="D135" s="302"/>
      <c r="E135" s="302"/>
      <c r="F135" s="302"/>
      <c r="G135" s="302"/>
      <c r="H135" s="303"/>
      <c r="I135" s="10" t="s">
        <v>25</v>
      </c>
    </row>
    <row r="136" spans="1:9" s="21" customFormat="1" ht="27" customHeight="1">
      <c r="A136" s="323"/>
      <c r="B136" s="322"/>
      <c r="C136" s="304" t="s">
        <v>27</v>
      </c>
      <c r="D136" s="305"/>
      <c r="E136" s="306"/>
      <c r="F136" s="310" t="s">
        <v>342</v>
      </c>
      <c r="G136" s="311"/>
      <c r="H136" s="312"/>
      <c r="I136" s="16"/>
    </row>
    <row r="137" spans="1:9" s="21" customFormat="1" ht="27" customHeight="1">
      <c r="A137" s="323"/>
      <c r="B137" s="322"/>
      <c r="C137" s="307"/>
      <c r="D137" s="308"/>
      <c r="E137" s="309"/>
      <c r="F137" s="313" t="s">
        <v>343</v>
      </c>
      <c r="G137" s="314"/>
      <c r="H137" s="315"/>
      <c r="I137" s="17"/>
    </row>
    <row r="138" spans="1:9" s="21" customFormat="1" ht="27" customHeight="1">
      <c r="A138" s="323"/>
      <c r="B138" s="322"/>
      <c r="C138" s="301" t="s">
        <v>24</v>
      </c>
      <c r="D138" s="302"/>
      <c r="E138" s="302"/>
      <c r="F138" s="302"/>
      <c r="G138" s="302"/>
      <c r="H138" s="303"/>
      <c r="I138" s="10"/>
    </row>
    <row r="139" spans="1:9" s="21" customFormat="1" ht="27" customHeight="1">
      <c r="A139" s="323"/>
      <c r="B139" s="322"/>
      <c r="C139" s="301" t="s">
        <v>470</v>
      </c>
      <c r="D139" s="302"/>
      <c r="E139" s="302"/>
      <c r="F139" s="302"/>
      <c r="G139" s="302"/>
      <c r="H139" s="303"/>
      <c r="I139" s="10"/>
    </row>
    <row r="140" spans="1:9" s="21" customFormat="1" ht="27" customHeight="1">
      <c r="A140" s="323"/>
      <c r="B140" s="322"/>
      <c r="C140" s="301" t="s">
        <v>471</v>
      </c>
      <c r="D140" s="302"/>
      <c r="E140" s="302"/>
      <c r="F140" s="302"/>
      <c r="G140" s="302"/>
      <c r="H140" s="303"/>
      <c r="I140" s="10"/>
    </row>
    <row r="141" spans="1:9" s="21" customFormat="1" ht="27" customHeight="1">
      <c r="A141" s="323"/>
      <c r="B141" s="322"/>
      <c r="C141" s="304" t="s">
        <v>14</v>
      </c>
      <c r="D141" s="305"/>
      <c r="E141" s="306"/>
      <c r="F141" s="310" t="s">
        <v>26</v>
      </c>
      <c r="G141" s="311"/>
      <c r="H141" s="312"/>
      <c r="I141" s="22" t="s">
        <v>25</v>
      </c>
    </row>
    <row r="142" spans="1:9" s="21" customFormat="1" ht="27" customHeight="1">
      <c r="A142" s="323"/>
      <c r="B142" s="322"/>
      <c r="C142" s="307"/>
      <c r="D142" s="308"/>
      <c r="E142" s="309"/>
      <c r="F142" s="313" t="s">
        <v>29</v>
      </c>
      <c r="G142" s="314"/>
      <c r="H142" s="315"/>
      <c r="I142" s="23"/>
    </row>
    <row r="143" spans="1:9" s="21" customFormat="1" ht="27" customHeight="1">
      <c r="A143" s="323"/>
      <c r="B143" s="322"/>
      <c r="C143" s="304" t="s">
        <v>472</v>
      </c>
      <c r="D143" s="305"/>
      <c r="E143" s="306"/>
      <c r="F143" s="310" t="s">
        <v>26</v>
      </c>
      <c r="G143" s="311"/>
      <c r="H143" s="312"/>
      <c r="I143" s="22" t="s">
        <v>25</v>
      </c>
    </row>
    <row r="144" spans="1:9" s="21" customFormat="1" ht="27" customHeight="1">
      <c r="A144" s="323"/>
      <c r="B144" s="322"/>
      <c r="C144" s="307"/>
      <c r="D144" s="308"/>
      <c r="E144" s="309"/>
      <c r="F144" s="313" t="s">
        <v>29</v>
      </c>
      <c r="G144" s="314"/>
      <c r="H144" s="315"/>
      <c r="I144" s="23"/>
    </row>
  </sheetData>
  <sheetProtection formatCells="0"/>
  <mergeCells count="122">
    <mergeCell ref="A29:A44"/>
    <mergeCell ref="B29:B44"/>
    <mergeCell ref="C29:H41"/>
    <mergeCell ref="C42:H43"/>
    <mergeCell ref="C44:H44"/>
    <mergeCell ref="A45:A47"/>
    <mergeCell ref="B45:H47"/>
    <mergeCell ref="A7:A8"/>
    <mergeCell ref="B7:H8"/>
    <mergeCell ref="B9:H9"/>
    <mergeCell ref="A10:A28"/>
    <mergeCell ref="B10:B28"/>
    <mergeCell ref="C10:H19"/>
    <mergeCell ref="C20:H21"/>
    <mergeCell ref="C22:H22"/>
    <mergeCell ref="C23:H28"/>
    <mergeCell ref="B48:H48"/>
    <mergeCell ref="A49:A65"/>
    <mergeCell ref="B49:B65"/>
    <mergeCell ref="C49:H52"/>
    <mergeCell ref="C53:H53"/>
    <mergeCell ref="C54:H58"/>
    <mergeCell ref="C59:H63"/>
    <mergeCell ref="C64:H64"/>
    <mergeCell ref="C65:H65"/>
    <mergeCell ref="A66:A105"/>
    <mergeCell ref="B66:B105"/>
    <mergeCell ref="C66:H66"/>
    <mergeCell ref="C67:H67"/>
    <mergeCell ref="C68:H68"/>
    <mergeCell ref="C69:H69"/>
    <mergeCell ref="C70:H70"/>
    <mergeCell ref="C71:H71"/>
    <mergeCell ref="C72:H72"/>
    <mergeCell ref="C78:H78"/>
    <mergeCell ref="C79:H79"/>
    <mergeCell ref="C80:H80"/>
    <mergeCell ref="C81:H81"/>
    <mergeCell ref="C73:H73"/>
    <mergeCell ref="C74:H74"/>
    <mergeCell ref="C75:H75"/>
    <mergeCell ref="C76:H76"/>
    <mergeCell ref="C77:H77"/>
    <mergeCell ref="C87:H87"/>
    <mergeCell ref="C88:H88"/>
    <mergeCell ref="C89:H89"/>
    <mergeCell ref="C90:H90"/>
    <mergeCell ref="C91:H91"/>
    <mergeCell ref="C82:H82"/>
    <mergeCell ref="C83:H83"/>
    <mergeCell ref="C84:H84"/>
    <mergeCell ref="C85:H85"/>
    <mergeCell ref="C86:H86"/>
    <mergeCell ref="C97:H97"/>
    <mergeCell ref="C98:H98"/>
    <mergeCell ref="C99:H99"/>
    <mergeCell ref="C100:H100"/>
    <mergeCell ref="C101:H101"/>
    <mergeCell ref="C92:H92"/>
    <mergeCell ref="C93:H93"/>
    <mergeCell ref="C94:H94"/>
    <mergeCell ref="C95:H95"/>
    <mergeCell ref="C96:H96"/>
    <mergeCell ref="B106:H106"/>
    <mergeCell ref="C107:E108"/>
    <mergeCell ref="F107:H107"/>
    <mergeCell ref="F108:H108"/>
    <mergeCell ref="C109:E110"/>
    <mergeCell ref="F109:H109"/>
    <mergeCell ref="F110:H110"/>
    <mergeCell ref="C102:H102"/>
    <mergeCell ref="C103:H103"/>
    <mergeCell ref="C104:H104"/>
    <mergeCell ref="C105:H105"/>
    <mergeCell ref="C117:E118"/>
    <mergeCell ref="F117:H117"/>
    <mergeCell ref="F118:H118"/>
    <mergeCell ref="C119:H119"/>
    <mergeCell ref="C120:H120"/>
    <mergeCell ref="C111:E114"/>
    <mergeCell ref="F111:H111"/>
    <mergeCell ref="F112:H112"/>
    <mergeCell ref="F113:H113"/>
    <mergeCell ref="F114:H114"/>
    <mergeCell ref="C115:H115"/>
    <mergeCell ref="C130:E133"/>
    <mergeCell ref="F130:H130"/>
    <mergeCell ref="F131:H131"/>
    <mergeCell ref="F132:H132"/>
    <mergeCell ref="F133:H133"/>
    <mergeCell ref="C134:H134"/>
    <mergeCell ref="B107:B125"/>
    <mergeCell ref="A107:A125"/>
    <mergeCell ref="A126:A144"/>
    <mergeCell ref="B126:B144"/>
    <mergeCell ref="C126:E127"/>
    <mergeCell ref="F126:H126"/>
    <mergeCell ref="F127:H127"/>
    <mergeCell ref="C128:E129"/>
    <mergeCell ref="F128:H128"/>
    <mergeCell ref="F129:H129"/>
    <mergeCell ref="C124:E125"/>
    <mergeCell ref="F124:H124"/>
    <mergeCell ref="F125:H125"/>
    <mergeCell ref="C121:H121"/>
    <mergeCell ref="C122:E123"/>
    <mergeCell ref="F122:H122"/>
    <mergeCell ref="F123:H123"/>
    <mergeCell ref="C116:H116"/>
    <mergeCell ref="C140:H140"/>
    <mergeCell ref="C141:E142"/>
    <mergeCell ref="F141:H141"/>
    <mergeCell ref="F142:H142"/>
    <mergeCell ref="C143:E144"/>
    <mergeCell ref="F143:H143"/>
    <mergeCell ref="F144:H144"/>
    <mergeCell ref="C135:H135"/>
    <mergeCell ref="C136:E137"/>
    <mergeCell ref="F136:H136"/>
    <mergeCell ref="F137:H137"/>
    <mergeCell ref="C138:H138"/>
    <mergeCell ref="C139:H139"/>
  </mergeCells>
  <phoneticPr fontId="5"/>
  <dataValidations count="4">
    <dataValidation type="list" allowBlank="1" showInputMessage="1" showErrorMessage="1" sqref="I107 I126">
      <formula1>"選択してください,常勤,非常勤"</formula1>
    </dataValidation>
    <dataValidation type="list" allowBlank="1" showInputMessage="1" showErrorMessage="1" sqref="I108 I122 I124 I127 I141 I143">
      <formula1>"選択してください,有,無"</formula1>
    </dataValidation>
    <dataValidation type="list" allowBlank="1" showInputMessage="1" showErrorMessage="1" sqref="I116 I135">
      <formula1>"選択してください,病院加入,個人加入"</formula1>
    </dataValidation>
    <dataValidation type="list" allowBlank="1" showInputMessage="1" showErrorMessage="1" sqref="I115 I134">
      <formula1>"選択してください,組合,共済,協会,国保"</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Header>&amp;L&amp;F&amp;R&amp;A</oddHeader>
    <oddFooter>&amp;C&amp;P / &amp;N</oddFooter>
  </headerFooter>
  <rowBreaks count="5" manualBreakCount="5">
    <brk id="19" max="16383" man="1"/>
    <brk id="35" max="16383" man="1"/>
    <brk id="53" max="16383" man="1"/>
    <brk id="65" max="16383" man="1"/>
    <brk id="106" max="16383"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5"/>
  <sheetViews>
    <sheetView zoomScale="102" zoomScaleNormal="102" workbookViewId="0"/>
  </sheetViews>
  <sheetFormatPr defaultColWidth="8.88671875" defaultRowHeight="27" customHeight="1"/>
  <cols>
    <col min="1" max="1" width="3.6640625" style="155" customWidth="1"/>
    <col min="2" max="2" width="29.88671875" style="174" customWidth="1"/>
    <col min="3" max="3" width="20.44140625" style="174" customWidth="1"/>
    <col min="4" max="4" width="10.21875" style="155" bestFit="1" customWidth="1"/>
    <col min="5" max="5" width="8.44140625" style="155" customWidth="1"/>
    <col min="6" max="6" width="16.33203125" style="28" bestFit="1" customWidth="1"/>
    <col min="7" max="16384" width="8.88671875" style="155"/>
  </cols>
  <sheetData>
    <row r="1" spans="1:8" s="31" customFormat="1" ht="27" customHeight="1">
      <c r="A1" s="32" t="s">
        <v>488</v>
      </c>
      <c r="B1" s="32"/>
      <c r="C1" s="32"/>
      <c r="D1" s="32"/>
      <c r="E1" s="32"/>
      <c r="F1" s="32"/>
      <c r="G1" s="32"/>
      <c r="H1" s="32"/>
    </row>
    <row r="2" spans="1:8" s="149" customFormat="1" ht="27" customHeight="1">
      <c r="A2" s="148"/>
      <c r="C2" s="150"/>
      <c r="F2" s="151"/>
    </row>
    <row r="3" spans="1:8" s="149" customFormat="1" ht="27" customHeight="1">
      <c r="A3" s="152" t="s">
        <v>236</v>
      </c>
      <c r="B3" s="153" t="s">
        <v>237</v>
      </c>
      <c r="C3" s="150"/>
      <c r="F3" s="151"/>
    </row>
    <row r="4" spans="1:8" ht="27" customHeight="1">
      <c r="A4" s="154" t="s">
        <v>238</v>
      </c>
      <c r="B4" s="349" t="s">
        <v>264</v>
      </c>
      <c r="C4" s="350"/>
      <c r="D4" s="350"/>
      <c r="E4" s="351"/>
      <c r="F4" s="178">
        <f>SUM(基幹!I23,連携1:連携40!I25)</f>
        <v>0</v>
      </c>
    </row>
    <row r="5" spans="1:8" ht="27" customHeight="1">
      <c r="A5" s="154" t="s">
        <v>239</v>
      </c>
      <c r="B5" s="349" t="s">
        <v>263</v>
      </c>
      <c r="C5" s="350"/>
      <c r="D5" s="350"/>
      <c r="E5" s="351"/>
      <c r="F5" s="178">
        <f>SUM(基幹!I39,連携1:連携40!I41)</f>
        <v>0</v>
      </c>
    </row>
    <row r="6" spans="1:8" s="26" customFormat="1" ht="27" customHeight="1">
      <c r="A6" s="216">
        <v>3</v>
      </c>
      <c r="B6" s="352" t="s">
        <v>265</v>
      </c>
      <c r="C6" s="353"/>
      <c r="D6" s="353"/>
      <c r="E6" s="354"/>
      <c r="F6" s="178">
        <f>SUM(基幹!I40,連携1:連携40!I42)</f>
        <v>0</v>
      </c>
    </row>
    <row r="7" spans="1:8" ht="27" customHeight="1">
      <c r="A7" s="156"/>
      <c r="B7" s="157"/>
      <c r="C7" s="157"/>
      <c r="D7" s="157"/>
      <c r="E7" s="157"/>
      <c r="F7" s="30"/>
    </row>
    <row r="8" spans="1:8" s="161" customFormat="1" ht="19.95" customHeight="1">
      <c r="A8" s="158" t="s">
        <v>313</v>
      </c>
      <c r="B8" s="159" t="s">
        <v>79</v>
      </c>
      <c r="C8" s="160"/>
      <c r="D8" s="50"/>
      <c r="E8" s="50"/>
    </row>
    <row r="9" spans="1:8" s="161" customFormat="1" ht="19.95" customHeight="1">
      <c r="A9" s="158"/>
      <c r="B9" s="159"/>
      <c r="C9" s="160"/>
      <c r="D9" s="50"/>
      <c r="E9" s="50"/>
    </row>
    <row r="10" spans="1:8" ht="27" customHeight="1">
      <c r="A10" s="355" t="s">
        <v>340</v>
      </c>
      <c r="B10" s="350"/>
      <c r="C10" s="350"/>
      <c r="D10" s="350"/>
      <c r="E10" s="351"/>
      <c r="F10" s="211"/>
      <c r="G10" s="26"/>
    </row>
    <row r="11" spans="1:8" ht="19.95" customHeight="1">
      <c r="A11" s="162"/>
      <c r="B11" s="162"/>
      <c r="C11" s="162"/>
      <c r="D11" s="162"/>
      <c r="E11" s="157"/>
      <c r="F11" s="155"/>
    </row>
    <row r="12" spans="1:8" s="161" customFormat="1" ht="19.95" customHeight="1">
      <c r="A12" s="161" t="s">
        <v>177</v>
      </c>
      <c r="B12" s="163" t="s">
        <v>262</v>
      </c>
      <c r="C12" s="160"/>
      <c r="D12" s="50"/>
      <c r="E12" s="50"/>
    </row>
    <row r="13" spans="1:8" s="161" customFormat="1" ht="19.95" customHeight="1">
      <c r="A13" s="161" t="s">
        <v>36</v>
      </c>
      <c r="B13" s="161" t="s">
        <v>188</v>
      </c>
      <c r="C13" s="160"/>
      <c r="D13" s="50"/>
      <c r="E13" s="50"/>
    </row>
    <row r="14" spans="1:8" s="161" customFormat="1" ht="19.95" customHeight="1">
      <c r="B14" s="161" t="s">
        <v>187</v>
      </c>
      <c r="C14" s="160"/>
      <c r="D14" s="50"/>
      <c r="E14" s="50"/>
    </row>
    <row r="15" spans="1:8" s="161" customFormat="1" ht="34.200000000000003" customHeight="1">
      <c r="A15" s="164" t="s">
        <v>177</v>
      </c>
      <c r="B15" s="348" t="s">
        <v>335</v>
      </c>
      <c r="C15" s="348"/>
      <c r="D15" s="348"/>
      <c r="E15" s="348"/>
      <c r="F15" s="348"/>
      <c r="G15" s="348"/>
      <c r="H15" s="348"/>
    </row>
    <row r="16" spans="1:8" s="161" customFormat="1" ht="19.95" customHeight="1">
      <c r="A16" s="165"/>
      <c r="B16" s="358" t="s">
        <v>81</v>
      </c>
      <c r="C16" s="359"/>
      <c r="D16" s="54" t="s">
        <v>323</v>
      </c>
    </row>
    <row r="17" spans="1:4" s="161" customFormat="1" ht="19.95" customHeight="1">
      <c r="A17" s="166">
        <v>1</v>
      </c>
      <c r="B17" s="356" t="s">
        <v>83</v>
      </c>
      <c r="C17" s="357"/>
      <c r="D17" s="56" t="s">
        <v>84</v>
      </c>
    </row>
    <row r="18" spans="1:4" s="161" customFormat="1" ht="19.95" customHeight="1">
      <c r="A18" s="166">
        <v>2</v>
      </c>
      <c r="B18" s="356" t="s">
        <v>85</v>
      </c>
      <c r="C18" s="357"/>
      <c r="D18" s="56" t="s">
        <v>84</v>
      </c>
    </row>
    <row r="19" spans="1:4" s="161" customFormat="1" ht="19.95" customHeight="1">
      <c r="A19" s="166">
        <v>3</v>
      </c>
      <c r="B19" s="356" t="s">
        <v>86</v>
      </c>
      <c r="C19" s="357"/>
      <c r="D19" s="56" t="s">
        <v>84</v>
      </c>
    </row>
    <row r="20" spans="1:4" s="161" customFormat="1" ht="19.95" customHeight="1">
      <c r="A20" s="166">
        <v>4</v>
      </c>
      <c r="B20" s="356" t="s">
        <v>87</v>
      </c>
      <c r="C20" s="357"/>
      <c r="D20" s="56" t="s">
        <v>84</v>
      </c>
    </row>
    <row r="21" spans="1:4" s="161" customFormat="1" ht="19.95" customHeight="1">
      <c r="A21" s="166">
        <v>5</v>
      </c>
      <c r="B21" s="356" t="s">
        <v>88</v>
      </c>
      <c r="C21" s="357"/>
      <c r="D21" s="56" t="s">
        <v>84</v>
      </c>
    </row>
    <row r="22" spans="1:4" s="161" customFormat="1" ht="19.95" customHeight="1">
      <c r="A22" s="166">
        <v>6</v>
      </c>
      <c r="B22" s="356" t="s">
        <v>89</v>
      </c>
      <c r="C22" s="357"/>
      <c r="D22" s="56" t="s">
        <v>84</v>
      </c>
    </row>
    <row r="23" spans="1:4" s="161" customFormat="1" ht="19.95" customHeight="1">
      <c r="A23" s="166">
        <v>7</v>
      </c>
      <c r="B23" s="356" t="s">
        <v>90</v>
      </c>
      <c r="C23" s="357"/>
      <c r="D23" s="56" t="s">
        <v>84</v>
      </c>
    </row>
    <row r="24" spans="1:4" s="161" customFormat="1" ht="19.95" customHeight="1">
      <c r="A24" s="166">
        <v>8</v>
      </c>
      <c r="B24" s="356" t="s">
        <v>91</v>
      </c>
      <c r="C24" s="357"/>
      <c r="D24" s="56" t="s">
        <v>84</v>
      </c>
    </row>
    <row r="25" spans="1:4" s="161" customFormat="1" ht="19.95" customHeight="1">
      <c r="A25" s="166">
        <v>9</v>
      </c>
      <c r="B25" s="356" t="s">
        <v>92</v>
      </c>
      <c r="C25" s="357"/>
      <c r="D25" s="56" t="s">
        <v>84</v>
      </c>
    </row>
    <row r="26" spans="1:4" s="161" customFormat="1" ht="19.95" customHeight="1">
      <c r="A26" s="166">
        <v>10</v>
      </c>
      <c r="B26" s="356" t="s">
        <v>93</v>
      </c>
      <c r="C26" s="357"/>
      <c r="D26" s="56" t="s">
        <v>84</v>
      </c>
    </row>
    <row r="27" spans="1:4" s="161" customFormat="1" ht="19.95" customHeight="1">
      <c r="A27" s="166">
        <v>11</v>
      </c>
      <c r="B27" s="356" t="s">
        <v>94</v>
      </c>
      <c r="C27" s="357"/>
      <c r="D27" s="56" t="s">
        <v>84</v>
      </c>
    </row>
    <row r="28" spans="1:4" s="161" customFormat="1" ht="19.95" customHeight="1">
      <c r="A28" s="166">
        <v>12</v>
      </c>
      <c r="B28" s="356" t="s">
        <v>95</v>
      </c>
      <c r="C28" s="357"/>
      <c r="D28" s="56" t="s">
        <v>84</v>
      </c>
    </row>
    <row r="29" spans="1:4" s="161" customFormat="1" ht="19.95" customHeight="1">
      <c r="A29" s="166">
        <v>13</v>
      </c>
      <c r="B29" s="356" t="s">
        <v>96</v>
      </c>
      <c r="C29" s="357"/>
      <c r="D29" s="56" t="s">
        <v>84</v>
      </c>
    </row>
    <row r="30" spans="1:4" s="161" customFormat="1" ht="19.95" customHeight="1">
      <c r="A30" s="166">
        <v>14</v>
      </c>
      <c r="B30" s="356" t="s">
        <v>97</v>
      </c>
      <c r="C30" s="357"/>
      <c r="D30" s="56" t="s">
        <v>84</v>
      </c>
    </row>
    <row r="31" spans="1:4" s="161" customFormat="1" ht="19.95" customHeight="1">
      <c r="A31" s="166">
        <v>15</v>
      </c>
      <c r="B31" s="356" t="s">
        <v>98</v>
      </c>
      <c r="C31" s="357"/>
      <c r="D31" s="56" t="s">
        <v>84</v>
      </c>
    </row>
    <row r="32" spans="1:4" s="161" customFormat="1" ht="19.95" customHeight="1">
      <c r="A32" s="166">
        <v>16</v>
      </c>
      <c r="B32" s="356" t="s">
        <v>99</v>
      </c>
      <c r="C32" s="357"/>
      <c r="D32" s="56" t="s">
        <v>84</v>
      </c>
    </row>
    <row r="33" spans="1:4" s="161" customFormat="1" ht="19.95" customHeight="1">
      <c r="A33" s="166">
        <v>17</v>
      </c>
      <c r="B33" s="356" t="s">
        <v>100</v>
      </c>
      <c r="C33" s="357"/>
      <c r="D33" s="56" t="s">
        <v>84</v>
      </c>
    </row>
    <row r="34" spans="1:4" s="161" customFormat="1" ht="19.95" customHeight="1">
      <c r="A34" s="166">
        <v>18</v>
      </c>
      <c r="B34" s="356" t="s">
        <v>101</v>
      </c>
      <c r="C34" s="357"/>
      <c r="D34" s="56" t="s">
        <v>84</v>
      </c>
    </row>
    <row r="35" spans="1:4" s="161" customFormat="1" ht="19.95" customHeight="1">
      <c r="A35" s="166">
        <v>19</v>
      </c>
      <c r="B35" s="356" t="s">
        <v>102</v>
      </c>
      <c r="C35" s="357"/>
      <c r="D35" s="56" t="s">
        <v>84</v>
      </c>
    </row>
    <row r="36" spans="1:4" s="161" customFormat="1" ht="19.95" customHeight="1">
      <c r="A36" s="166">
        <v>20</v>
      </c>
      <c r="B36" s="356" t="s">
        <v>103</v>
      </c>
      <c r="C36" s="357"/>
      <c r="D36" s="56" t="s">
        <v>84</v>
      </c>
    </row>
    <row r="37" spans="1:4" s="161" customFormat="1" ht="19.95" customHeight="1">
      <c r="A37" s="166">
        <v>21</v>
      </c>
      <c r="B37" s="356" t="s">
        <v>104</v>
      </c>
      <c r="C37" s="357"/>
      <c r="D37" s="56" t="s">
        <v>84</v>
      </c>
    </row>
    <row r="38" spans="1:4" s="161" customFormat="1" ht="19.95" customHeight="1">
      <c r="A38" s="166">
        <v>22</v>
      </c>
      <c r="B38" s="356" t="s">
        <v>105</v>
      </c>
      <c r="C38" s="357"/>
      <c r="D38" s="56" t="s">
        <v>84</v>
      </c>
    </row>
    <row r="39" spans="1:4" s="161" customFormat="1" ht="19.95" customHeight="1">
      <c r="A39" s="166">
        <v>23</v>
      </c>
      <c r="B39" s="356" t="s">
        <v>106</v>
      </c>
      <c r="C39" s="357"/>
      <c r="D39" s="56" t="s">
        <v>84</v>
      </c>
    </row>
    <row r="40" spans="1:4" s="161" customFormat="1" ht="19.95" customHeight="1">
      <c r="A40" s="166">
        <v>24</v>
      </c>
      <c r="B40" s="356" t="s">
        <v>107</v>
      </c>
      <c r="C40" s="357"/>
      <c r="D40" s="56" t="s">
        <v>84</v>
      </c>
    </row>
    <row r="41" spans="1:4" s="161" customFormat="1" ht="19.95" customHeight="1">
      <c r="A41" s="166">
        <v>25</v>
      </c>
      <c r="B41" s="356" t="s">
        <v>108</v>
      </c>
      <c r="C41" s="357"/>
      <c r="D41" s="56" t="s">
        <v>84</v>
      </c>
    </row>
    <row r="42" spans="1:4" s="161" customFormat="1" ht="19.95" customHeight="1">
      <c r="A42" s="166">
        <v>26</v>
      </c>
      <c r="B42" s="356" t="s">
        <v>109</v>
      </c>
      <c r="C42" s="357"/>
      <c r="D42" s="56" t="s">
        <v>84</v>
      </c>
    </row>
    <row r="43" spans="1:4" s="161" customFormat="1" ht="19.95" customHeight="1">
      <c r="A43" s="166">
        <v>27</v>
      </c>
      <c r="B43" s="356" t="s">
        <v>110</v>
      </c>
      <c r="C43" s="357"/>
      <c r="D43" s="56" t="s">
        <v>84</v>
      </c>
    </row>
    <row r="44" spans="1:4" s="161" customFormat="1" ht="19.95" customHeight="1">
      <c r="A44" s="166">
        <v>28</v>
      </c>
      <c r="B44" s="356" t="s">
        <v>111</v>
      </c>
      <c r="C44" s="357"/>
      <c r="D44" s="56" t="s">
        <v>84</v>
      </c>
    </row>
    <row r="45" spans="1:4" s="161" customFormat="1" ht="19.95" customHeight="1">
      <c r="A45" s="166">
        <v>29</v>
      </c>
      <c r="B45" s="356" t="s">
        <v>112</v>
      </c>
      <c r="C45" s="357"/>
      <c r="D45" s="56" t="s">
        <v>84</v>
      </c>
    </row>
    <row r="46" spans="1:4" s="161" customFormat="1" ht="19.95" customHeight="1">
      <c r="A46" s="166">
        <v>30</v>
      </c>
      <c r="B46" s="356" t="s">
        <v>113</v>
      </c>
      <c r="C46" s="357"/>
      <c r="D46" s="56" t="s">
        <v>84</v>
      </c>
    </row>
    <row r="47" spans="1:4" s="161" customFormat="1" ht="19.95" customHeight="1">
      <c r="A47" s="166">
        <v>31</v>
      </c>
      <c r="B47" s="356" t="s">
        <v>114</v>
      </c>
      <c r="C47" s="357"/>
      <c r="D47" s="56" t="s">
        <v>84</v>
      </c>
    </row>
    <row r="48" spans="1:4" s="161" customFormat="1" ht="19.95" customHeight="1">
      <c r="A48" s="166">
        <v>32</v>
      </c>
      <c r="B48" s="356" t="s">
        <v>115</v>
      </c>
      <c r="C48" s="357"/>
      <c r="D48" s="56" t="s">
        <v>84</v>
      </c>
    </row>
    <row r="49" spans="1:8" s="161" customFormat="1" ht="19.95" customHeight="1">
      <c r="A49" s="166">
        <v>33</v>
      </c>
      <c r="B49" s="356" t="s">
        <v>116</v>
      </c>
      <c r="C49" s="357"/>
      <c r="D49" s="56" t="s">
        <v>84</v>
      </c>
    </row>
    <row r="50" spans="1:8" s="161" customFormat="1" ht="19.95" customHeight="1">
      <c r="A50" s="166">
        <v>34</v>
      </c>
      <c r="B50" s="356" t="s">
        <v>117</v>
      </c>
      <c r="C50" s="357"/>
      <c r="D50" s="56" t="s">
        <v>84</v>
      </c>
    </row>
    <row r="51" spans="1:8" s="161" customFormat="1" ht="19.95" customHeight="1">
      <c r="A51" s="160"/>
      <c r="G51" s="50"/>
    </row>
    <row r="52" spans="1:8" s="161" customFormat="1" ht="19.95" customHeight="1">
      <c r="A52" s="158" t="s">
        <v>184</v>
      </c>
      <c r="B52" s="159" t="s">
        <v>118</v>
      </c>
      <c r="G52" s="50"/>
    </row>
    <row r="53" spans="1:8" ht="19.95" customHeight="1">
      <c r="A53" s="162"/>
      <c r="B53" s="162"/>
      <c r="C53" s="162"/>
      <c r="D53" s="162"/>
      <c r="E53" s="157"/>
      <c r="F53" s="155"/>
    </row>
    <row r="54" spans="1:8" s="161" customFormat="1" ht="19.95" customHeight="1">
      <c r="A54" s="161" t="s">
        <v>177</v>
      </c>
      <c r="B54" s="163" t="s">
        <v>262</v>
      </c>
      <c r="C54" s="160"/>
      <c r="D54" s="50"/>
      <c r="E54" s="50"/>
    </row>
    <row r="55" spans="1:8" s="161" customFormat="1" ht="19.95" customHeight="1">
      <c r="A55" s="161" t="s">
        <v>36</v>
      </c>
      <c r="B55" s="161" t="s">
        <v>188</v>
      </c>
      <c r="C55" s="160"/>
      <c r="D55" s="50"/>
      <c r="E55" s="50"/>
    </row>
    <row r="56" spans="1:8" s="161" customFormat="1" ht="19.95" customHeight="1">
      <c r="B56" s="161" t="s">
        <v>187</v>
      </c>
      <c r="C56" s="160"/>
      <c r="D56" s="50"/>
      <c r="E56" s="50"/>
    </row>
    <row r="57" spans="1:8" s="161" customFormat="1" ht="34.200000000000003" customHeight="1">
      <c r="A57" s="164" t="s">
        <v>177</v>
      </c>
      <c r="B57" s="348" t="s">
        <v>335</v>
      </c>
      <c r="C57" s="348"/>
      <c r="D57" s="348"/>
      <c r="E57" s="348"/>
      <c r="F57" s="348"/>
      <c r="G57" s="348"/>
      <c r="H57" s="348"/>
    </row>
    <row r="58" spans="1:8" s="161" customFormat="1" ht="19.95" customHeight="1">
      <c r="A58" s="165"/>
      <c r="B58" s="362" t="s">
        <v>119</v>
      </c>
      <c r="C58" s="363"/>
      <c r="D58" s="54" t="s">
        <v>323</v>
      </c>
    </row>
    <row r="59" spans="1:8" s="161" customFormat="1" ht="19.95" customHeight="1">
      <c r="A59" s="166">
        <v>1</v>
      </c>
      <c r="B59" s="360" t="s">
        <v>180</v>
      </c>
      <c r="C59" s="361"/>
      <c r="D59" s="56" t="s">
        <v>84</v>
      </c>
    </row>
    <row r="60" spans="1:8" s="161" customFormat="1" ht="19.95" customHeight="1">
      <c r="A60" s="166">
        <v>2</v>
      </c>
      <c r="B60" s="360" t="s">
        <v>181</v>
      </c>
      <c r="C60" s="361"/>
      <c r="D60" s="56" t="s">
        <v>84</v>
      </c>
    </row>
    <row r="61" spans="1:8" s="161" customFormat="1" ht="19.95" customHeight="1">
      <c r="A61" s="166">
        <v>3</v>
      </c>
      <c r="B61" s="360" t="s">
        <v>120</v>
      </c>
      <c r="C61" s="361"/>
      <c r="D61" s="56" t="s">
        <v>84</v>
      </c>
    </row>
    <row r="62" spans="1:8" s="161" customFormat="1" ht="19.95" customHeight="1">
      <c r="A62" s="166">
        <v>4</v>
      </c>
      <c r="B62" s="360" t="s">
        <v>121</v>
      </c>
      <c r="C62" s="361"/>
      <c r="D62" s="56" t="s">
        <v>84</v>
      </c>
    </row>
    <row r="63" spans="1:8" s="161" customFormat="1" ht="19.95" customHeight="1">
      <c r="A63" s="166">
        <v>5</v>
      </c>
      <c r="B63" s="360" t="s">
        <v>122</v>
      </c>
      <c r="C63" s="361"/>
      <c r="D63" s="56" t="s">
        <v>84</v>
      </c>
    </row>
    <row r="64" spans="1:8" s="161" customFormat="1" ht="19.95" customHeight="1">
      <c r="A64" s="166">
        <v>6</v>
      </c>
      <c r="B64" s="360" t="s">
        <v>123</v>
      </c>
      <c r="C64" s="361"/>
      <c r="D64" s="56" t="s">
        <v>84</v>
      </c>
    </row>
    <row r="65" spans="1:5" s="161" customFormat="1" ht="19.95" customHeight="1">
      <c r="A65" s="166">
        <v>7</v>
      </c>
      <c r="B65" s="360" t="s">
        <v>124</v>
      </c>
      <c r="C65" s="361"/>
      <c r="D65" s="56" t="s">
        <v>84</v>
      </c>
    </row>
    <row r="66" spans="1:5" s="161" customFormat="1" ht="19.95" customHeight="1">
      <c r="A66" s="166">
        <v>8</v>
      </c>
      <c r="B66" s="360" t="s">
        <v>125</v>
      </c>
      <c r="C66" s="361"/>
      <c r="D66" s="56" t="s">
        <v>84</v>
      </c>
    </row>
    <row r="67" spans="1:5" s="161" customFormat="1" ht="19.95" customHeight="1">
      <c r="A67" s="166">
        <v>9</v>
      </c>
      <c r="B67" s="360" t="s">
        <v>126</v>
      </c>
      <c r="C67" s="361"/>
      <c r="D67" s="56" t="s">
        <v>84</v>
      </c>
    </row>
    <row r="68" spans="1:5" s="161" customFormat="1" ht="19.95" customHeight="1">
      <c r="A68" s="166">
        <v>10</v>
      </c>
      <c r="B68" s="360" t="s">
        <v>127</v>
      </c>
      <c r="C68" s="361"/>
      <c r="D68" s="56" t="s">
        <v>84</v>
      </c>
    </row>
    <row r="69" spans="1:5" s="161" customFormat="1" ht="19.95" customHeight="1">
      <c r="A69" s="166">
        <v>11</v>
      </c>
      <c r="B69" s="360" t="s">
        <v>128</v>
      </c>
      <c r="C69" s="361"/>
      <c r="D69" s="56" t="s">
        <v>84</v>
      </c>
    </row>
    <row r="70" spans="1:5" s="161" customFormat="1" ht="19.95" customHeight="1">
      <c r="A70" s="166">
        <v>12</v>
      </c>
      <c r="B70" s="360" t="s">
        <v>129</v>
      </c>
      <c r="C70" s="361"/>
      <c r="D70" s="56" t="s">
        <v>84</v>
      </c>
    </row>
    <row r="71" spans="1:5" s="161" customFormat="1" ht="19.95" customHeight="1">
      <c r="A71" s="166">
        <v>13</v>
      </c>
      <c r="B71" s="360" t="s">
        <v>130</v>
      </c>
      <c r="C71" s="361"/>
      <c r="D71" s="56" t="s">
        <v>84</v>
      </c>
    </row>
    <row r="72" spans="1:5" s="161" customFormat="1" ht="40.200000000000003" customHeight="1">
      <c r="A72" s="166">
        <v>14</v>
      </c>
      <c r="B72" s="360" t="s">
        <v>131</v>
      </c>
      <c r="C72" s="361"/>
      <c r="D72" s="56" t="s">
        <v>84</v>
      </c>
    </row>
    <row r="73" spans="1:5" s="161" customFormat="1" ht="30" customHeight="1">
      <c r="A73" s="166">
        <v>15</v>
      </c>
      <c r="B73" s="360" t="s">
        <v>132</v>
      </c>
      <c r="C73" s="361"/>
      <c r="D73" s="56" t="s">
        <v>84</v>
      </c>
    </row>
    <row r="74" spans="1:5" s="161" customFormat="1" ht="19.95" customHeight="1">
      <c r="A74" s="166">
        <v>16</v>
      </c>
      <c r="B74" s="360" t="s">
        <v>133</v>
      </c>
      <c r="C74" s="361"/>
      <c r="D74" s="56" t="s">
        <v>84</v>
      </c>
    </row>
    <row r="75" spans="1:5" s="161" customFormat="1" ht="19.95" customHeight="1">
      <c r="A75" s="167"/>
      <c r="D75" s="50"/>
      <c r="E75" s="50"/>
    </row>
    <row r="76" spans="1:5" s="161" customFormat="1" ht="19.95" customHeight="1">
      <c r="A76" s="158" t="s">
        <v>185</v>
      </c>
      <c r="B76" s="159" t="s">
        <v>232</v>
      </c>
      <c r="C76" s="160"/>
      <c r="D76" s="50"/>
      <c r="E76" s="50"/>
    </row>
    <row r="77" spans="1:5" s="161" customFormat="1" ht="19.95" customHeight="1">
      <c r="A77" s="161" t="s">
        <v>336</v>
      </c>
      <c r="B77" s="160"/>
      <c r="C77" s="160"/>
      <c r="D77" s="50"/>
      <c r="E77" s="50"/>
    </row>
    <row r="78" spans="1:5" s="161" customFormat="1" ht="19.95" customHeight="1">
      <c r="A78" s="375"/>
      <c r="B78" s="377"/>
      <c r="C78" s="379" t="s">
        <v>136</v>
      </c>
      <c r="D78" s="364" t="s">
        <v>213</v>
      </c>
    </row>
    <row r="79" spans="1:5" s="161" customFormat="1" ht="13.2">
      <c r="A79" s="376"/>
      <c r="B79" s="378"/>
      <c r="C79" s="380"/>
      <c r="D79" s="365"/>
    </row>
    <row r="80" spans="1:5" s="161" customFormat="1" ht="40.200000000000003" customHeight="1">
      <c r="A80" s="366" t="s">
        <v>138</v>
      </c>
      <c r="B80" s="369" t="s">
        <v>139</v>
      </c>
      <c r="C80" s="198" t="s">
        <v>140</v>
      </c>
      <c r="D80" s="87">
        <f>SUM(基幹!H138,連携1:連携40!H139)</f>
        <v>0</v>
      </c>
    </row>
    <row r="81" spans="1:4" s="161" customFormat="1" ht="40.200000000000003" customHeight="1">
      <c r="A81" s="367"/>
      <c r="B81" s="370"/>
      <c r="C81" s="68" t="s">
        <v>141</v>
      </c>
      <c r="D81" s="87">
        <f>SUM(基幹!H139,連携1:連携40!H140)</f>
        <v>0</v>
      </c>
    </row>
    <row r="82" spans="1:4" s="161" customFormat="1" ht="40.200000000000003" customHeight="1">
      <c r="A82" s="367"/>
      <c r="B82" s="370"/>
      <c r="C82" s="71" t="s">
        <v>142</v>
      </c>
      <c r="D82" s="87">
        <f>SUM(基幹!H140,連携1:連携40!H141)</f>
        <v>0</v>
      </c>
    </row>
    <row r="83" spans="1:4" s="161" customFormat="1" ht="40.200000000000003" customHeight="1">
      <c r="A83" s="367"/>
      <c r="B83" s="370"/>
      <c r="C83" s="199" t="s">
        <v>141</v>
      </c>
      <c r="D83" s="89">
        <f>SUM(基幹!H141,連携1:連携40!H142)</f>
        <v>0</v>
      </c>
    </row>
    <row r="84" spans="1:4" s="161" customFormat="1" ht="40.200000000000003" customHeight="1">
      <c r="A84" s="367"/>
      <c r="B84" s="370"/>
      <c r="C84" s="71" t="s">
        <v>143</v>
      </c>
      <c r="D84" s="87">
        <f>SUM(基幹!H142,連携1:連携40!H143)</f>
        <v>0</v>
      </c>
    </row>
    <row r="85" spans="1:4" s="161" customFormat="1" ht="40.200000000000003" customHeight="1">
      <c r="A85" s="367"/>
      <c r="B85" s="370"/>
      <c r="C85" s="68" t="s">
        <v>141</v>
      </c>
      <c r="D85" s="89">
        <f>SUM(基幹!H143,連携1:連携40!H144)</f>
        <v>0</v>
      </c>
    </row>
    <row r="86" spans="1:4" s="161" customFormat="1" ht="40.200000000000003" customHeight="1">
      <c r="A86" s="367"/>
      <c r="B86" s="370"/>
      <c r="C86" s="71" t="s">
        <v>144</v>
      </c>
      <c r="D86" s="87">
        <f>SUM(基幹!H144,連携1:連携40!H145)</f>
        <v>0</v>
      </c>
    </row>
    <row r="87" spans="1:4" s="161" customFormat="1" ht="40.200000000000003" customHeight="1">
      <c r="A87" s="367"/>
      <c r="B87" s="370"/>
      <c r="C87" s="68" t="s">
        <v>141</v>
      </c>
      <c r="D87" s="89">
        <f>SUM(基幹!H145,連携1:連携40!H146)</f>
        <v>0</v>
      </c>
    </row>
    <row r="88" spans="1:4" s="161" customFormat="1" ht="40.200000000000003" customHeight="1">
      <c r="A88" s="367"/>
      <c r="B88" s="370"/>
      <c r="C88" s="71" t="s">
        <v>145</v>
      </c>
      <c r="D88" s="87">
        <f>SUM(基幹!H146,連携1:連携40!H147)</f>
        <v>0</v>
      </c>
    </row>
    <row r="89" spans="1:4" s="161" customFormat="1" ht="40.200000000000003" customHeight="1">
      <c r="A89" s="367"/>
      <c r="B89" s="370"/>
      <c r="C89" s="68" t="s">
        <v>141</v>
      </c>
      <c r="D89" s="89">
        <f>SUM(基幹!H147,連携1:連携40!H148)</f>
        <v>0</v>
      </c>
    </row>
    <row r="90" spans="1:4" s="161" customFormat="1" ht="40.200000000000003" customHeight="1">
      <c r="A90" s="367"/>
      <c r="B90" s="370"/>
      <c r="C90" s="71" t="s">
        <v>146</v>
      </c>
      <c r="D90" s="87">
        <f>SUM(基幹!H148,連携1:連携40!H149)</f>
        <v>0</v>
      </c>
    </row>
    <row r="91" spans="1:4" s="161" customFormat="1" ht="40.200000000000003" customHeight="1">
      <c r="A91" s="367"/>
      <c r="B91" s="370"/>
      <c r="C91" s="68" t="s">
        <v>141</v>
      </c>
      <c r="D91" s="89">
        <f>SUM(基幹!H149,連携1:連携40!H150)</f>
        <v>0</v>
      </c>
    </row>
    <row r="92" spans="1:4" s="161" customFormat="1" ht="40.200000000000003" customHeight="1">
      <c r="A92" s="367"/>
      <c r="B92" s="370"/>
      <c r="C92" s="71" t="s">
        <v>147</v>
      </c>
      <c r="D92" s="87">
        <f>SUM(基幹!H150,連携1:連携40!H151)</f>
        <v>0</v>
      </c>
    </row>
    <row r="93" spans="1:4" s="161" customFormat="1" ht="40.200000000000003" customHeight="1">
      <c r="A93" s="367"/>
      <c r="B93" s="370"/>
      <c r="C93" s="71" t="s">
        <v>148</v>
      </c>
      <c r="D93" s="87">
        <f>SUM(基幹!H151,連携1:連携40!H152)</f>
        <v>0</v>
      </c>
    </row>
    <row r="94" spans="1:4" s="161" customFormat="1" ht="40.200000000000003" customHeight="1">
      <c r="A94" s="367"/>
      <c r="B94" s="371"/>
      <c r="C94" s="68" t="s">
        <v>141</v>
      </c>
      <c r="D94" s="89">
        <f>SUM(基幹!H152,連携1:連携40!H153)</f>
        <v>0</v>
      </c>
    </row>
    <row r="95" spans="1:4" s="161" customFormat="1" ht="40.200000000000003" customHeight="1">
      <c r="A95" s="367"/>
      <c r="B95" s="369" t="s">
        <v>149</v>
      </c>
      <c r="C95" s="72" t="s">
        <v>150</v>
      </c>
      <c r="D95" s="87">
        <f>SUM(基幹!H153,連携1:連携40!H154)</f>
        <v>0</v>
      </c>
    </row>
    <row r="96" spans="1:4" s="161" customFormat="1" ht="40.200000000000003" customHeight="1">
      <c r="A96" s="367"/>
      <c r="B96" s="370"/>
      <c r="C96" s="72" t="s">
        <v>151</v>
      </c>
      <c r="D96" s="87">
        <f>SUM(基幹!H154,連携1:連携40!H155)</f>
        <v>0</v>
      </c>
    </row>
    <row r="97" spans="1:4" s="161" customFormat="1" ht="40.200000000000003" customHeight="1">
      <c r="A97" s="367"/>
      <c r="B97" s="370"/>
      <c r="C97" s="72" t="s">
        <v>152</v>
      </c>
      <c r="D97" s="87">
        <f>SUM(基幹!H155,連携1:連携40!H156)</f>
        <v>0</v>
      </c>
    </row>
    <row r="98" spans="1:4" s="161" customFormat="1" ht="40.200000000000003" customHeight="1">
      <c r="A98" s="367"/>
      <c r="B98" s="370"/>
      <c r="C98" s="72" t="s">
        <v>153</v>
      </c>
      <c r="D98" s="87">
        <f>SUM(基幹!H156,連携1:連携40!H157)</f>
        <v>0</v>
      </c>
    </row>
    <row r="99" spans="1:4" s="161" customFormat="1" ht="40.200000000000003" customHeight="1">
      <c r="A99" s="367"/>
      <c r="B99" s="370"/>
      <c r="C99" s="71" t="s">
        <v>154</v>
      </c>
      <c r="D99" s="87">
        <f>SUM(基幹!H157,連携1:連携40!H158)</f>
        <v>0</v>
      </c>
    </row>
    <row r="100" spans="1:4" s="161" customFormat="1" ht="40.200000000000003" customHeight="1">
      <c r="A100" s="367"/>
      <c r="B100" s="370"/>
      <c r="C100" s="68" t="s">
        <v>141</v>
      </c>
      <c r="D100" s="89">
        <f>SUM(基幹!H158,連携1:連携40!H159)</f>
        <v>0</v>
      </c>
    </row>
    <row r="101" spans="1:4" s="161" customFormat="1" ht="40.200000000000003" customHeight="1">
      <c r="A101" s="367"/>
      <c r="B101" s="370"/>
      <c r="C101" s="71" t="s">
        <v>155</v>
      </c>
      <c r="D101" s="87">
        <f>SUM(基幹!H159,連携1:連携40!H160)</f>
        <v>0</v>
      </c>
    </row>
    <row r="102" spans="1:4" s="161" customFormat="1" ht="40.200000000000003" customHeight="1">
      <c r="A102" s="367"/>
      <c r="B102" s="370"/>
      <c r="C102" s="68" t="s">
        <v>141</v>
      </c>
      <c r="D102" s="89">
        <f>SUM(基幹!H160,連携1:連携40!H161)</f>
        <v>0</v>
      </c>
    </row>
    <row r="103" spans="1:4" s="161" customFormat="1" ht="40.200000000000003" customHeight="1">
      <c r="A103" s="367"/>
      <c r="B103" s="371"/>
      <c r="C103" s="72" t="s">
        <v>156</v>
      </c>
      <c r="D103" s="87">
        <f>SUM(基幹!H161,連携1:連携40!H162)</f>
        <v>0</v>
      </c>
    </row>
    <row r="104" spans="1:4" s="161" customFormat="1" ht="40.200000000000003" customHeight="1">
      <c r="A104" s="367"/>
      <c r="B104" s="369" t="s">
        <v>157</v>
      </c>
      <c r="C104" s="72" t="s">
        <v>158</v>
      </c>
      <c r="D104" s="87">
        <f>SUM(基幹!H162,連携1:連携40!H163)</f>
        <v>0</v>
      </c>
    </row>
    <row r="105" spans="1:4" s="161" customFormat="1" ht="40.200000000000003" customHeight="1">
      <c r="A105" s="367"/>
      <c r="B105" s="370"/>
      <c r="C105" s="72" t="s">
        <v>159</v>
      </c>
      <c r="D105" s="87">
        <f>SUM(基幹!H163,連携1:連携40!H164)</f>
        <v>0</v>
      </c>
    </row>
    <row r="106" spans="1:4" s="161" customFormat="1" ht="40.200000000000003" customHeight="1">
      <c r="A106" s="367"/>
      <c r="B106" s="370"/>
      <c r="C106" s="72" t="s">
        <v>160</v>
      </c>
      <c r="D106" s="87">
        <f>SUM(基幹!H164,連携1:連携40!H165)</f>
        <v>0</v>
      </c>
    </row>
    <row r="107" spans="1:4" s="161" customFormat="1" ht="40.200000000000003" customHeight="1">
      <c r="A107" s="367"/>
      <c r="B107" s="370"/>
      <c r="C107" s="72" t="s">
        <v>161</v>
      </c>
      <c r="D107" s="87">
        <f>SUM(基幹!H165,連携1:連携40!H166)</f>
        <v>0</v>
      </c>
    </row>
    <row r="108" spans="1:4" s="161" customFormat="1" ht="40.200000000000003" customHeight="1">
      <c r="A108" s="367"/>
      <c r="B108" s="370"/>
      <c r="C108" s="72" t="s">
        <v>162</v>
      </c>
      <c r="D108" s="87">
        <f>SUM(基幹!H166,連携1:連携40!H167)</f>
        <v>0</v>
      </c>
    </row>
    <row r="109" spans="1:4" s="161" customFormat="1" ht="40.200000000000003" customHeight="1">
      <c r="A109" s="367"/>
      <c r="B109" s="370"/>
      <c r="C109" s="72" t="s">
        <v>163</v>
      </c>
      <c r="D109" s="87">
        <f>SUM(基幹!H167,連携1:連携40!H168)</f>
        <v>0</v>
      </c>
    </row>
    <row r="110" spans="1:4" s="161" customFormat="1" ht="40.200000000000003" customHeight="1">
      <c r="A110" s="367"/>
      <c r="B110" s="371"/>
      <c r="C110" s="72" t="s">
        <v>164</v>
      </c>
      <c r="D110" s="87">
        <f>SUM(基幹!H168,連携1:連携40!H169)</f>
        <v>0</v>
      </c>
    </row>
    <row r="111" spans="1:4" s="161" customFormat="1" ht="40.200000000000003" customHeight="1">
      <c r="A111" s="367"/>
      <c r="B111" s="372" t="s">
        <v>201</v>
      </c>
      <c r="C111" s="72" t="s">
        <v>165</v>
      </c>
      <c r="D111" s="87">
        <f>SUM(基幹!H169,連携1:連携40!H170)</f>
        <v>0</v>
      </c>
    </row>
    <row r="112" spans="1:4" s="161" customFormat="1" ht="40.200000000000003" customHeight="1">
      <c r="A112" s="367"/>
      <c r="B112" s="373"/>
      <c r="C112" s="72" t="s">
        <v>166</v>
      </c>
      <c r="D112" s="87">
        <f>SUM(基幹!H170,連携1:連携40!H171)</f>
        <v>0</v>
      </c>
    </row>
    <row r="113" spans="1:8" s="161" customFormat="1" ht="40.200000000000003" customHeight="1">
      <c r="A113" s="367"/>
      <c r="B113" s="373"/>
      <c r="C113" s="72" t="s">
        <v>167</v>
      </c>
      <c r="D113" s="87">
        <f>SUM(基幹!H171,連携1:連携40!H172)</f>
        <v>0</v>
      </c>
    </row>
    <row r="114" spans="1:8" s="161" customFormat="1" ht="40.200000000000003" customHeight="1">
      <c r="A114" s="367"/>
      <c r="B114" s="373"/>
      <c r="C114" s="72" t="s">
        <v>168</v>
      </c>
      <c r="D114" s="87">
        <f>SUM(基幹!H172,連携1:連携40!H173)</f>
        <v>0</v>
      </c>
    </row>
    <row r="115" spans="1:8" s="161" customFormat="1" ht="40.200000000000003" customHeight="1">
      <c r="A115" s="368"/>
      <c r="B115" s="374"/>
      <c r="C115" s="72" t="s">
        <v>169</v>
      </c>
      <c r="D115" s="87">
        <f>SUM(基幹!H173,連携1:連携40!H174)</f>
        <v>0</v>
      </c>
    </row>
    <row r="116" spans="1:8" s="161" customFormat="1" ht="40.200000000000003" customHeight="1">
      <c r="A116" s="383" t="s">
        <v>170</v>
      </c>
      <c r="B116" s="385"/>
      <c r="C116" s="72" t="s">
        <v>171</v>
      </c>
      <c r="D116" s="87">
        <f>SUM(基幹!H174,連携1:連携40!H175)</f>
        <v>0</v>
      </c>
    </row>
    <row r="117" spans="1:8" s="161" customFormat="1" ht="40.200000000000003" customHeight="1">
      <c r="A117" s="383"/>
      <c r="B117" s="385"/>
      <c r="C117" s="72" t="s">
        <v>172</v>
      </c>
      <c r="D117" s="87">
        <f>SUM(基幹!H175,連携1:連携40!H176)</f>
        <v>0</v>
      </c>
    </row>
    <row r="118" spans="1:8" s="161" customFormat="1" ht="40.200000000000003" customHeight="1">
      <c r="A118" s="383"/>
      <c r="B118" s="385"/>
      <c r="C118" s="72" t="s">
        <v>173</v>
      </c>
      <c r="D118" s="87">
        <f>SUM(基幹!H176,連携1:連携40!H177)</f>
        <v>0</v>
      </c>
    </row>
    <row r="119" spans="1:8" s="161" customFormat="1" ht="40.200000000000003" customHeight="1">
      <c r="A119" s="383"/>
      <c r="B119" s="385"/>
      <c r="C119" s="72" t="s">
        <v>174</v>
      </c>
      <c r="D119" s="87">
        <f>SUM(基幹!H177,連携1:連携40!H178)</f>
        <v>0</v>
      </c>
    </row>
    <row r="120" spans="1:8" s="161" customFormat="1" ht="40.200000000000003" customHeight="1">
      <c r="A120" s="383"/>
      <c r="B120" s="385"/>
      <c r="C120" s="72" t="s">
        <v>175</v>
      </c>
      <c r="D120" s="87">
        <f>SUM(基幹!H178,連携1:連携40!H179)</f>
        <v>0</v>
      </c>
    </row>
    <row r="121" spans="1:8" s="161" customFormat="1" ht="40.200000000000003" customHeight="1" thickBot="1">
      <c r="A121" s="384"/>
      <c r="B121" s="386"/>
      <c r="C121" s="219" t="s">
        <v>176</v>
      </c>
      <c r="D121" s="87">
        <f>SUM(基幹!H179,連携1:連携40!H180)</f>
        <v>0</v>
      </c>
      <c r="E121" s="168"/>
    </row>
    <row r="122" spans="1:8" s="161" customFormat="1" ht="28.2" thickTop="1">
      <c r="A122" s="205" t="s">
        <v>74</v>
      </c>
      <c r="B122" s="205"/>
      <c r="C122" s="206" t="s">
        <v>230</v>
      </c>
      <c r="D122" s="179">
        <f>SUM(D80,D82,D84,D86,D88,D90,D92,D93,D95,D96,D97,D98,D99,D101,D103,D104,D105,D106,D107,D108,D109,D110,D111,D112,D113,D114,D115,D116,D117,D118,D119,D120,D121)</f>
        <v>0</v>
      </c>
      <c r="E122" s="169"/>
      <c r="G122" s="170"/>
    </row>
    <row r="123" spans="1:8" s="161" customFormat="1" ht="58.95" customHeight="1">
      <c r="A123" s="171" t="s">
        <v>177</v>
      </c>
      <c r="B123" s="387" t="s">
        <v>189</v>
      </c>
      <c r="C123" s="387"/>
      <c r="D123" s="387"/>
      <c r="E123" s="387"/>
      <c r="F123" s="387"/>
      <c r="G123" s="172"/>
      <c r="H123" s="172"/>
    </row>
    <row r="124" spans="1:8" s="161" customFormat="1" ht="27" customHeight="1">
      <c r="A124" s="160"/>
      <c r="C124" s="160"/>
      <c r="D124" s="160"/>
      <c r="E124" s="160"/>
      <c r="F124" s="160"/>
      <c r="G124" s="160"/>
      <c r="H124" s="160"/>
    </row>
    <row r="125" spans="1:8" ht="27" customHeight="1">
      <c r="A125" s="173" t="s">
        <v>314</v>
      </c>
      <c r="B125" s="153" t="s">
        <v>231</v>
      </c>
    </row>
    <row r="126" spans="1:8" s="26" customFormat="1" ht="27" customHeight="1">
      <c r="A126" s="388">
        <v>1</v>
      </c>
      <c r="B126" s="389" t="s">
        <v>57</v>
      </c>
      <c r="C126" s="392" t="s">
        <v>203</v>
      </c>
      <c r="D126" s="392"/>
      <c r="E126" s="392"/>
      <c r="F126" s="180">
        <f>SUM(基幹!D205,連携1:連携40!D207)</f>
        <v>0</v>
      </c>
      <c r="G126" s="27"/>
    </row>
    <row r="127" spans="1:8" s="26" customFormat="1" ht="27" customHeight="1">
      <c r="A127" s="388"/>
      <c r="B127" s="390"/>
      <c r="C127" s="381" t="s">
        <v>204</v>
      </c>
      <c r="D127" s="381"/>
      <c r="E127" s="381"/>
      <c r="F127" s="181">
        <f>SUM(基幹!D206,連携1:連携40!D208)</f>
        <v>0</v>
      </c>
      <c r="G127" s="27"/>
    </row>
    <row r="128" spans="1:8" s="26" customFormat="1" ht="27" customHeight="1">
      <c r="A128" s="388"/>
      <c r="B128" s="390"/>
      <c r="C128" s="381" t="s">
        <v>205</v>
      </c>
      <c r="D128" s="381"/>
      <c r="E128" s="381"/>
      <c r="F128" s="181">
        <f>SUM(基幹!D207,連携1:連携40!D209)</f>
        <v>0</v>
      </c>
      <c r="G128" s="27"/>
    </row>
    <row r="129" spans="1:7" s="26" customFormat="1" ht="27" customHeight="1">
      <c r="A129" s="388"/>
      <c r="B129" s="390"/>
      <c r="C129" s="381" t="s">
        <v>206</v>
      </c>
      <c r="D129" s="381"/>
      <c r="E129" s="381"/>
      <c r="F129" s="181">
        <f>SUM(基幹!D208,連携1:連携40!D210)</f>
        <v>0</v>
      </c>
      <c r="G129" s="27"/>
    </row>
    <row r="130" spans="1:7" s="26" customFormat="1" ht="27" customHeight="1">
      <c r="A130" s="388"/>
      <c r="B130" s="390"/>
      <c r="C130" s="381" t="s">
        <v>207</v>
      </c>
      <c r="D130" s="381"/>
      <c r="E130" s="381"/>
      <c r="F130" s="181">
        <f>SUM(基幹!D209,連携1:連携40!D211)</f>
        <v>0</v>
      </c>
      <c r="G130" s="27"/>
    </row>
    <row r="131" spans="1:7" s="26" customFormat="1" ht="27" customHeight="1">
      <c r="A131" s="388"/>
      <c r="B131" s="390"/>
      <c r="C131" s="381" t="s">
        <v>208</v>
      </c>
      <c r="D131" s="381"/>
      <c r="E131" s="381"/>
      <c r="F131" s="181">
        <f>COUNTIF(基幹!D210,"有")+COUNTIF(連携1!D212,"有")+COUNTIF(連携2!D212,"有")+COUNTIF(連携3!D212,"有")+COUNTIF(連携4!D212,"有")+COUNTIF(連携5!D212,"有")+COUNTIF(連携6!D212,"有")+COUNTIF(連携7!D212,"有")+COUNTIF(連携8!D212,"有")+COUNTIF(連携9!D212,"有")+COUNTIF(連携10!D212,"有")+COUNTIF(連携11!D212,"有")+COUNTIF(連携12!D212,"有")+COUNTIF(連携13!D212,"有")+COUNTIF(連携14!D212,"有")+COUNTIF(連携15!D212,"有")+COUNTIF(連携16!D212,"有")+COUNTIF(連携17!D212,"有")+COUNTIF(連携18!D212,"有")+COUNTIF(連携19!D212,"有")+COUNTIF(連携20!D212,"有")+COUNTIF(連携21!D212,"有")+COUNTIF(連携22!D212,"有")+COUNTIF(連携23!D212,"有")+COUNTIF(連携24!D212,"有")+COUNTIF(連携25!D212,"有")+COUNTIF(連携26!D212,"有")+COUNTIF(連携27!D212,"有")+COUNTIF(連携28!D212,"有")+COUNTIF(連携29!D212,"有")+COUNTIF(連携30!D212,"有")+COUNTIF(連携31!D212,"有")+COUNTIF(連携32!D212,"有")+COUNTIF(連携33!D212,"有")+COUNTIF(連携34!D212,"有")+COUNTIF(連携35!D212,"有")+COUNTIF(連携36!D212,"有")+COUNTIF(連携37!D212,"有")+COUNTIF(連携38!D212,"有")+COUNTIF(連携39!D212,"有")+COUNTIF(連携40!D212,"有")</f>
        <v>0</v>
      </c>
      <c r="G131" s="27"/>
    </row>
    <row r="132" spans="1:7" s="26" customFormat="1" ht="27" customHeight="1">
      <c r="A132" s="388"/>
      <c r="B132" s="390"/>
      <c r="C132" s="381" t="s">
        <v>209</v>
      </c>
      <c r="D132" s="381"/>
      <c r="E132" s="381"/>
      <c r="F132" s="181">
        <f>COUNTIF(基幹!D211,"有")+COUNTIF(連携1!D213,"有")+COUNTIF(連携2!D213,"有")+COUNTIF(連携3!D213,"有")+COUNTIF(連携4!D213,"有")+COUNTIF(連携5!D213,"有")+COUNTIF(連携6!D213,"有")+COUNTIF(連携7!D213,"有")+COUNTIF(連携8!D213,"有")+COUNTIF(連携9!D213,"有")+COUNTIF(連携10!D213,"有")+COUNTIF(連携11!D213,"有")+COUNTIF(連携12!D213,"有")+COUNTIF(連携13!D213,"有")+COUNTIF(連携14!D213,"有")+COUNTIF(連携15!D213,"有")+COUNTIF(連携16!D213,"有")+COUNTIF(連携17!D213,"有")+COUNTIF(連携18!D213,"有")+COUNTIF(連携19!D213,"有")+COUNTIF(連携20!D213,"有")+COUNTIF(連携21!D213,"有")+COUNTIF(連携22!D213,"有")+COUNTIF(連携23!D213,"有")+COUNTIF(連携24!D213,"有")+COUNTIF(連携25!D213,"有")+COUNTIF(連携26!D213,"有")+COUNTIF(連携27!D213,"有")+COUNTIF(連携28!D213,"有")+COUNTIF(連携29!D213,"有")+COUNTIF(連携30!D213,"有")+COUNTIF(連携31!D213,"有")+COUNTIF(連携32!D213,"有")+COUNTIF(連携33!D213,"有")+COUNTIF(連携34!D213,"有")+COUNTIF(連携35!D213,"有")+COUNTIF(連携36!D213,"有")+COUNTIF(連携37!D213,"有")+COUNTIF(連携38!D213,"有")+COUNTIF(連携39!D213,"有")+COUNTIF(連携40!D213,"有")</f>
        <v>0</v>
      </c>
      <c r="G132" s="27"/>
    </row>
    <row r="133" spans="1:7" s="26" customFormat="1" ht="27" customHeight="1">
      <c r="A133" s="388"/>
      <c r="B133" s="390"/>
      <c r="C133" s="381" t="s">
        <v>210</v>
      </c>
      <c r="D133" s="381"/>
      <c r="E133" s="381"/>
      <c r="F133" s="181">
        <f>COUNTIF(基幹!D212,"有")+COUNTIF(連携1!D214,"有")+COUNTIF(連携2!D214,"有")+COUNTIF(連携3!D214,"有")+COUNTIF(連携4!D214,"有")+COUNTIF(連携5!D214,"有")+COUNTIF(連携6!D214,"有")+COUNTIF(連携7!D214,"有")+COUNTIF(連携8!D214,"有")+COUNTIF(連携9!D214,"有")+COUNTIF(連携10!D214,"有")+COUNTIF(連携11!D214,"有")+COUNTIF(連携12!D214,"有")+COUNTIF(連携13!D214,"有")+COUNTIF(連携14!D214,"有")+COUNTIF(連携15!D214,"有")+COUNTIF(連携16!D214,"有")+COUNTIF(連携17!D214,"有")+COUNTIF(連携18!D214,"有")+COUNTIF(連携19!D214,"有")+COUNTIF(連携20!D214,"有")+COUNTIF(連携21!D214,"有")+COUNTIF(連携22!D214,"有")+COUNTIF(連携23!D214,"有")+COUNTIF(連携24!D214,"有")+COUNTIF(連携25!D214,"有")+COUNTIF(連携26!D214,"有")+COUNTIF(連携27!D214,"有")+COUNTIF(連携28!D214,"有")+COUNTIF(連携29!D214,"有")+COUNTIF(連携30!D214,"有")+COUNTIF(連携31!D214,"有")+COUNTIF(連携32!D214,"有")+COUNTIF(連携33!D214,"有")+COUNTIF(連携34!D214,"有")+COUNTIF(連携35!D214,"有")+COUNTIF(連携36!D214,"有")+COUNTIF(連携37!D214,"有")+COUNTIF(連携38!D214,"有")+COUNTIF(連携39!D214,"有")+COUNTIF(連携40!D214,"有")</f>
        <v>0</v>
      </c>
      <c r="G133" s="27"/>
    </row>
    <row r="134" spans="1:7" s="26" customFormat="1" ht="27" customHeight="1">
      <c r="A134" s="388"/>
      <c r="B134" s="391"/>
      <c r="C134" s="382" t="s">
        <v>211</v>
      </c>
      <c r="D134" s="382"/>
      <c r="E134" s="382"/>
      <c r="F134" s="182">
        <f>COUNTIF(基幹!D213,"有")+COUNTIF(連携1!D215,"有")+COUNTIF(連携2!D215,"有")+COUNTIF(連携3!D215,"有")+COUNTIF(連携4!D215,"有")+COUNTIF(連携5!D215,"有")+COUNTIF(連携6!D215,"有")+COUNTIF(連携7!D215,"有")+COUNTIF(連携8!D215,"有")+COUNTIF(連携9!D215,"有")+COUNTIF(連携10!D215,"有")+COUNTIF(連携11!D215,"有")+COUNTIF(連携12!D215,"有")+COUNTIF(連携13!D215,"有")+COUNTIF(連携14!D215,"有")+COUNTIF(連携15!D215,"有")+COUNTIF(連携16!D215,"有")+COUNTIF(連携17!D215,"有")+COUNTIF(連携18!D215,"有")+COUNTIF(連携19!D215,"有")+COUNTIF(連携20!D215,"有")+COUNTIF(連携21!D215,"有")+COUNTIF(連携22!D215,"有")+COUNTIF(連携23!D215,"有")+COUNTIF(連携24!D215,"有")+COUNTIF(連携25!D215,"有")+COUNTIF(連携26!D215,"有")+COUNTIF(連携27!D215,"有")+COUNTIF(連携28!D215,"有")+COUNTIF(連携29!D215,"有")+COUNTIF(連携30!D215,"有")+COUNTIF(連携31!D215,"有")+COUNTIF(連携32!D215,"有")+COUNTIF(連携33!D215,"有")+COUNTIF(連携34!D215,"有")+COUNTIF(連携35!D215,"有")+COUNTIF(連携36!D215,"有")+COUNTIF(連携37!D215,"有")+COUNTIF(連携38!D215,"有")+COUNTIF(連携39!D215,"有")+COUNTIF(連携40!D215,"有")</f>
        <v>0</v>
      </c>
      <c r="G134" s="27"/>
    </row>
    <row r="135" spans="1:7" ht="27" customHeight="1">
      <c r="A135" s="175"/>
      <c r="B135" s="176"/>
      <c r="C135" s="176"/>
      <c r="D135" s="176"/>
      <c r="E135" s="176"/>
      <c r="F135" s="177"/>
    </row>
  </sheetData>
  <sheetProtection algorithmName="SHA-512" hashValue="oZmv+TTHW/xlOqN8s18+DeLqbdVyPFuu+ejhSMaF0Q49ZETsG4BWepn6htogoM6ICcfLBS0W30QsqAzCMcycxw==" saltValue="Sib+OlyvdMSn4VcZEyLmNQ==" spinCount="100000" sheet="1" scenarios="1" formatCells="0"/>
  <mergeCells count="81">
    <mergeCell ref="C131:E131"/>
    <mergeCell ref="C132:E132"/>
    <mergeCell ref="C133:E133"/>
    <mergeCell ref="C134:E134"/>
    <mergeCell ref="A116:A121"/>
    <mergeCell ref="B116:B121"/>
    <mergeCell ref="B123:F123"/>
    <mergeCell ref="A126:A134"/>
    <mergeCell ref="B126:B134"/>
    <mergeCell ref="C126:E126"/>
    <mergeCell ref="C127:E127"/>
    <mergeCell ref="C128:E128"/>
    <mergeCell ref="C129:E129"/>
    <mergeCell ref="C130:E130"/>
    <mergeCell ref="D78:D79"/>
    <mergeCell ref="A80:A115"/>
    <mergeCell ref="B80:B94"/>
    <mergeCell ref="B95:B103"/>
    <mergeCell ref="B104:B110"/>
    <mergeCell ref="B111:B115"/>
    <mergeCell ref="A78:A79"/>
    <mergeCell ref="B78:B79"/>
    <mergeCell ref="C78:C79"/>
    <mergeCell ref="B70:C70"/>
    <mergeCell ref="B71:C71"/>
    <mergeCell ref="B72:C72"/>
    <mergeCell ref="B73:C73"/>
    <mergeCell ref="B74:C74"/>
    <mergeCell ref="B69:C69"/>
    <mergeCell ref="B58:C58"/>
    <mergeCell ref="B59:C59"/>
    <mergeCell ref="B60:C60"/>
    <mergeCell ref="B61:C61"/>
    <mergeCell ref="B62:C62"/>
    <mergeCell ref="B63:C63"/>
    <mergeCell ref="B64:C64"/>
    <mergeCell ref="B65:C65"/>
    <mergeCell ref="B66:C66"/>
    <mergeCell ref="B67:C67"/>
    <mergeCell ref="B68:C68"/>
    <mergeCell ref="B57:H57"/>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H15"/>
    <mergeCell ref="B4:E4"/>
    <mergeCell ref="B5:E5"/>
    <mergeCell ref="B6:E6"/>
    <mergeCell ref="A10:E10"/>
  </mergeCells>
  <phoneticPr fontId="5"/>
  <dataValidations count="2">
    <dataValidation imeMode="disabled" allowBlank="1" showInputMessage="1" showErrorMessage="1" sqref="F6 F10"/>
    <dataValidation type="list" allowBlank="1" showInputMessage="1" showErrorMessage="1" sqref="D17:D50 D59:D74">
      <formula1>"選択,A,B,C,D"</formula1>
    </dataValidation>
  </dataValidations>
  <pageMargins left="0.70866141732283472" right="0.70866141732283472" top="0.74803149606299213" bottom="0.74803149606299213" header="0.31496062992125984" footer="0.31496062992125984"/>
  <pageSetup paperSize="9" scale="83" fitToHeight="0" orientation="portrait" cellComments="asDisplayed" r:id="rId1"/>
  <headerFooter>
    <oddHeader>&amp;L&amp;F&amp;R&amp;A</oddHeader>
    <oddFooter>&amp;C&amp;P / &amp;N</oddFooter>
  </headerFooter>
  <rowBreaks count="5" manualBreakCount="5">
    <brk id="7" max="16383" man="1"/>
    <brk id="51" max="16383" man="1"/>
    <brk id="75" max="16383" man="1"/>
    <brk id="94" max="16383" man="1"/>
    <brk id="11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heetViews>
  <sheetFormatPr defaultColWidth="8.88671875" defaultRowHeight="27" customHeight="1"/>
  <cols>
    <col min="1" max="1" width="2.88671875" style="117" customWidth="1"/>
    <col min="2" max="2" width="42.88671875" style="126" customWidth="1"/>
    <col min="3" max="3" width="16" style="126" bestFit="1" customWidth="1"/>
    <col min="4" max="4" width="15.44140625" style="126" customWidth="1"/>
    <col min="5" max="5" width="16" style="117" bestFit="1" customWidth="1"/>
    <col min="6" max="16384" width="8.88671875" style="117"/>
  </cols>
  <sheetData>
    <row r="1" spans="1:12" ht="27" customHeight="1">
      <c r="A1" s="125" t="s">
        <v>298</v>
      </c>
      <c r="B1" s="117"/>
      <c r="E1" s="127"/>
    </row>
    <row r="2" spans="1:12" ht="27" customHeight="1">
      <c r="B2" s="128"/>
    </row>
    <row r="3" spans="1:12" s="26" customFormat="1" ht="27" customHeight="1">
      <c r="A3" s="129" t="s">
        <v>44</v>
      </c>
      <c r="C3" s="213"/>
      <c r="D3" s="213"/>
      <c r="E3" s="31"/>
    </row>
    <row r="4" spans="1:12" ht="34.200000000000003" customHeight="1">
      <c r="A4" s="393" t="s">
        <v>428</v>
      </c>
      <c r="B4" s="393"/>
      <c r="C4" s="393"/>
      <c r="D4" s="393"/>
      <c r="E4" s="393"/>
      <c r="F4" s="393"/>
    </row>
    <row r="5" spans="1:12" s="26" customFormat="1" ht="27" customHeight="1">
      <c r="A5" s="395" t="s">
        <v>301</v>
      </c>
      <c r="B5" s="395"/>
      <c r="C5" s="227"/>
    </row>
    <row r="6" spans="1:12" ht="27" customHeight="1">
      <c r="A6" s="130"/>
      <c r="B6" s="117"/>
      <c r="C6" s="130"/>
      <c r="D6" s="117"/>
    </row>
    <row r="7" spans="1:12" s="26" customFormat="1" ht="27" customHeight="1">
      <c r="A7" s="131" t="s">
        <v>227</v>
      </c>
      <c r="C7" s="27"/>
      <c r="D7" s="27"/>
    </row>
    <row r="8" spans="1:12" s="26" customFormat="1" ht="27" customHeight="1">
      <c r="A8" s="396" t="s">
        <v>332</v>
      </c>
      <c r="B8" s="396"/>
      <c r="C8" s="140">
        <f>施設詳細!J46</f>
        <v>0</v>
      </c>
    </row>
    <row r="9" spans="1:12" s="26" customFormat="1" ht="27" customHeight="1" thickBot="1">
      <c r="A9" s="396" t="s">
        <v>333</v>
      </c>
      <c r="B9" s="396"/>
      <c r="C9" s="141">
        <f>C8*2</f>
        <v>0</v>
      </c>
    </row>
    <row r="10" spans="1:12" s="26" customFormat="1" ht="27" customHeight="1" thickBot="1">
      <c r="A10" s="397" t="s">
        <v>334</v>
      </c>
      <c r="B10" s="352"/>
      <c r="C10" s="142">
        <f>C9/4</f>
        <v>0</v>
      </c>
    </row>
    <row r="11" spans="1:12" s="26" customFormat="1" ht="27" customHeight="1">
      <c r="A11" s="213" t="s">
        <v>337</v>
      </c>
      <c r="B11" s="213" t="s">
        <v>339</v>
      </c>
      <c r="C11" s="31"/>
    </row>
    <row r="12" spans="1:12" s="26" customFormat="1" ht="27" customHeight="1">
      <c r="A12" s="31" t="s">
        <v>337</v>
      </c>
      <c r="B12" s="213" t="s">
        <v>338</v>
      </c>
      <c r="C12" s="31"/>
    </row>
    <row r="13" spans="1:12" ht="27" customHeight="1">
      <c r="A13" s="217"/>
      <c r="B13" s="117"/>
      <c r="C13" s="217"/>
      <c r="D13" s="217"/>
      <c r="E13" s="130"/>
      <c r="H13" s="26"/>
    </row>
    <row r="14" spans="1:12" ht="26.4" customHeight="1">
      <c r="A14" s="129" t="s">
        <v>331</v>
      </c>
      <c r="B14" s="117"/>
      <c r="C14" s="217"/>
      <c r="D14" s="217"/>
      <c r="E14" s="130"/>
      <c r="F14" s="130"/>
      <c r="G14" s="130"/>
      <c r="H14" s="130"/>
      <c r="I14" s="130"/>
      <c r="J14" s="130"/>
      <c r="K14" s="130"/>
      <c r="L14" s="132"/>
    </row>
    <row r="15" spans="1:12" ht="26.4" customHeight="1">
      <c r="A15" s="130" t="s">
        <v>234</v>
      </c>
      <c r="B15" s="117"/>
      <c r="C15" s="217"/>
      <c r="D15" s="217"/>
      <c r="E15" s="130"/>
      <c r="F15" s="130"/>
      <c r="G15" s="130"/>
      <c r="H15" s="130"/>
      <c r="I15" s="130"/>
      <c r="J15" s="130"/>
      <c r="K15" s="130"/>
      <c r="L15" s="133"/>
    </row>
    <row r="16" spans="1:12" ht="27" customHeight="1">
      <c r="A16" s="395" t="s">
        <v>212</v>
      </c>
      <c r="B16" s="395"/>
      <c r="C16" s="264">
        <f>施設群!D122</f>
        <v>0</v>
      </c>
      <c r="D16" s="117"/>
      <c r="F16" s="26"/>
    </row>
    <row r="17" spans="1:13" ht="27" customHeight="1">
      <c r="A17" s="395" t="s">
        <v>215</v>
      </c>
      <c r="B17" s="395"/>
      <c r="C17" s="262">
        <f>基幹!I6</f>
        <v>0</v>
      </c>
      <c r="D17" s="117"/>
      <c r="F17" s="26"/>
    </row>
    <row r="18" spans="1:13" ht="27" customHeight="1">
      <c r="A18" s="395" t="s">
        <v>268</v>
      </c>
      <c r="B18" s="395"/>
      <c r="C18" s="262">
        <f>基幹!I7</f>
        <v>0</v>
      </c>
      <c r="D18" s="117"/>
      <c r="F18" s="26"/>
    </row>
    <row r="19" spans="1:13" ht="27" customHeight="1">
      <c r="A19" s="395" t="s">
        <v>216</v>
      </c>
      <c r="B19" s="395"/>
      <c r="C19" s="143" t="str">
        <f>IF(OR(C17="東京都",C18="札幌市",C18="横浜市",C18="名古屋市",C18="京都市",C18="大阪市",C18="神戸市",C18="福岡市"),"都市部","その他")</f>
        <v>その他</v>
      </c>
      <c r="D19" s="117"/>
      <c r="F19" s="26"/>
    </row>
    <row r="20" spans="1:13" ht="27" customHeight="1">
      <c r="A20" s="130" t="s">
        <v>299</v>
      </c>
      <c r="B20" s="117"/>
      <c r="C20" s="130"/>
      <c r="D20" s="130"/>
      <c r="E20" s="130"/>
    </row>
    <row r="21" spans="1:13" ht="27" customHeight="1">
      <c r="A21" s="117" t="s">
        <v>300</v>
      </c>
      <c r="B21" s="130"/>
      <c r="C21" s="130"/>
      <c r="D21" s="130"/>
      <c r="E21" s="130"/>
    </row>
    <row r="22" spans="1:13" ht="27" customHeight="1">
      <c r="B22" s="130"/>
      <c r="C22" s="130"/>
      <c r="D22" s="130"/>
      <c r="E22" s="130"/>
    </row>
    <row r="23" spans="1:13" ht="27" customHeight="1">
      <c r="A23" s="130" t="s">
        <v>235</v>
      </c>
      <c r="B23" s="117"/>
      <c r="C23" s="130"/>
      <c r="D23" s="130"/>
      <c r="E23" s="130"/>
    </row>
    <row r="24" spans="1:13" ht="27" customHeight="1" thickBot="1">
      <c r="A24" s="130" t="s">
        <v>233</v>
      </c>
      <c r="B24" s="117"/>
      <c r="C24" s="217"/>
      <c r="D24" s="217"/>
      <c r="E24" s="130"/>
      <c r="F24" s="130"/>
      <c r="G24" s="130"/>
      <c r="H24" s="130"/>
      <c r="I24" s="130"/>
      <c r="J24" s="130"/>
      <c r="K24" s="130"/>
      <c r="L24" s="132"/>
    </row>
    <row r="25" spans="1:13" ht="27" customHeight="1">
      <c r="A25" s="394" t="s">
        <v>212</v>
      </c>
      <c r="B25" s="394"/>
      <c r="C25" s="134" t="s">
        <v>225</v>
      </c>
      <c r="D25" s="135" t="s">
        <v>228</v>
      </c>
      <c r="E25" s="136" t="s">
        <v>226</v>
      </c>
      <c r="F25" s="130"/>
      <c r="G25" s="130"/>
      <c r="H25" s="130"/>
      <c r="I25" s="130"/>
      <c r="J25" s="130"/>
      <c r="K25" s="130"/>
      <c r="L25" s="130"/>
      <c r="M25" s="132"/>
    </row>
    <row r="26" spans="1:13" ht="27" customHeight="1">
      <c r="A26" s="399" t="s">
        <v>401</v>
      </c>
      <c r="B26" s="399"/>
      <c r="C26" s="137" t="s">
        <v>217</v>
      </c>
      <c r="D26" s="233" t="s">
        <v>218</v>
      </c>
      <c r="E26" s="144" t="str">
        <f>IF(AND(C16&gt;=8000,C19="都市部"),"○","×")</f>
        <v>×</v>
      </c>
      <c r="F26" s="130"/>
      <c r="G26" s="130"/>
      <c r="H26" s="130"/>
      <c r="I26" s="130"/>
      <c r="J26" s="130"/>
      <c r="K26" s="130"/>
      <c r="L26" s="130"/>
      <c r="M26" s="132"/>
    </row>
    <row r="27" spans="1:13" ht="27" customHeight="1">
      <c r="A27" s="400" t="s">
        <v>402</v>
      </c>
      <c r="B27" s="400"/>
      <c r="C27" s="138" t="s">
        <v>217</v>
      </c>
      <c r="D27" s="234" t="s">
        <v>220</v>
      </c>
      <c r="E27" s="145" t="str">
        <f>IF(AND(C16&gt;=5000,C16&lt;=7999,C19="都市部"),"○","×")</f>
        <v>×</v>
      </c>
      <c r="F27" s="130"/>
      <c r="G27" s="130"/>
      <c r="H27" s="130"/>
      <c r="I27" s="130"/>
      <c r="J27" s="130"/>
      <c r="K27" s="130"/>
      <c r="L27" s="130"/>
      <c r="M27" s="132"/>
    </row>
    <row r="28" spans="1:13" ht="27" customHeight="1">
      <c r="A28" s="400" t="s">
        <v>403</v>
      </c>
      <c r="B28" s="400"/>
      <c r="C28" s="138" t="s">
        <v>217</v>
      </c>
      <c r="D28" s="234" t="s">
        <v>221</v>
      </c>
      <c r="E28" s="145" t="str">
        <f>IF(AND(C16&gt;=2000,C16&lt;=4999,C19="都市部"),"○","×")</f>
        <v>×</v>
      </c>
      <c r="F28" s="130"/>
      <c r="G28" s="130"/>
      <c r="H28" s="130"/>
      <c r="I28" s="130"/>
      <c r="J28" s="130"/>
      <c r="K28" s="130"/>
      <c r="L28" s="130"/>
      <c r="M28" s="132"/>
    </row>
    <row r="29" spans="1:13" ht="27" customHeight="1">
      <c r="A29" s="398" t="s">
        <v>404</v>
      </c>
      <c r="B29" s="398"/>
      <c r="C29" s="139" t="s">
        <v>217</v>
      </c>
      <c r="D29" s="235" t="s">
        <v>222</v>
      </c>
      <c r="E29" s="146" t="str">
        <f>IF(AND(C16&gt;=1000,C16&lt;=1999,C19="都市部"),"○","×")</f>
        <v>×</v>
      </c>
      <c r="F29" s="130"/>
      <c r="G29" s="130"/>
      <c r="H29" s="130"/>
      <c r="I29" s="130"/>
      <c r="J29" s="130"/>
      <c r="K29" s="130"/>
      <c r="L29" s="130"/>
      <c r="M29" s="132"/>
    </row>
    <row r="30" spans="1:13" ht="27" customHeight="1">
      <c r="A30" s="399" t="s">
        <v>400</v>
      </c>
      <c r="B30" s="399"/>
      <c r="C30" s="137" t="s">
        <v>214</v>
      </c>
      <c r="D30" s="236" t="s">
        <v>219</v>
      </c>
      <c r="E30" s="144" t="str">
        <f>IF(AND(C16&gt;=5000,C19="その他"),"○","×")</f>
        <v>×</v>
      </c>
      <c r="F30" s="130"/>
      <c r="G30" s="130"/>
      <c r="H30" s="130"/>
      <c r="I30" s="130"/>
      <c r="J30" s="130"/>
      <c r="K30" s="130"/>
      <c r="L30" s="132"/>
    </row>
    <row r="31" spans="1:13" ht="27" customHeight="1">
      <c r="A31" s="400" t="s">
        <v>403</v>
      </c>
      <c r="B31" s="400"/>
      <c r="C31" s="138" t="s">
        <v>214</v>
      </c>
      <c r="D31" s="234" t="s">
        <v>223</v>
      </c>
      <c r="E31" s="145" t="str">
        <f>IF(AND(C16&gt;=2000,C16&lt;=4999,C19="その他"),"○","×")</f>
        <v>×</v>
      </c>
      <c r="F31" s="130"/>
      <c r="G31" s="130"/>
      <c r="H31" s="130"/>
      <c r="I31" s="130"/>
      <c r="J31" s="130"/>
      <c r="K31" s="130"/>
      <c r="L31" s="132"/>
    </row>
    <row r="32" spans="1:13" ht="27" customHeight="1" thickBot="1">
      <c r="A32" s="398" t="s">
        <v>404</v>
      </c>
      <c r="B32" s="398"/>
      <c r="C32" s="139" t="s">
        <v>214</v>
      </c>
      <c r="D32" s="237" t="s">
        <v>224</v>
      </c>
      <c r="E32" s="147" t="str">
        <f>IF(AND(C16&gt;=1000,C16&lt;=1999,C19="その他"),"○","×")</f>
        <v>×</v>
      </c>
      <c r="F32" s="130"/>
      <c r="G32" s="130"/>
      <c r="H32" s="130"/>
      <c r="I32" s="130"/>
      <c r="J32" s="130"/>
      <c r="K32" s="130"/>
      <c r="L32" s="132"/>
    </row>
    <row r="33" spans="2:12" ht="27" customHeight="1">
      <c r="B33" s="217"/>
      <c r="C33" s="217"/>
      <c r="D33" s="217"/>
      <c r="E33" s="130"/>
      <c r="F33" s="130"/>
      <c r="G33" s="130"/>
      <c r="H33" s="130"/>
      <c r="I33" s="130"/>
      <c r="J33" s="130"/>
      <c r="K33" s="130"/>
      <c r="L33" s="132"/>
    </row>
  </sheetData>
  <sheetProtection algorithmName="SHA-512" hashValue="73/sggjxzqPSoJygIlN5HqrDMS3TP2+IlglUnfPHlWyqFGGsYKGoXlKbgGvio6qU48+b58eHtam+I4uaIj8Bow==" saltValue="z+uFUhS5gHA5gKIyeCMGQA==" spinCount="100000" sheet="1" scenarios="1" formatCells="0"/>
  <mergeCells count="17">
    <mergeCell ref="A32:B32"/>
    <mergeCell ref="A26:B26"/>
    <mergeCell ref="A27:B27"/>
    <mergeCell ref="A28:B28"/>
    <mergeCell ref="A29:B29"/>
    <mergeCell ref="A30:B30"/>
    <mergeCell ref="A31:B31"/>
    <mergeCell ref="A4:F4"/>
    <mergeCell ref="A25:B25"/>
    <mergeCell ref="A5:B5"/>
    <mergeCell ref="A8:B8"/>
    <mergeCell ref="A9:B9"/>
    <mergeCell ref="A10:B10"/>
    <mergeCell ref="A16:B16"/>
    <mergeCell ref="A17:B17"/>
    <mergeCell ref="A18:B18"/>
    <mergeCell ref="A19:B19"/>
  </mergeCells>
  <phoneticPr fontId="5"/>
  <dataValidations count="1">
    <dataValidation imeMode="disabled" allowBlank="1" showInputMessage="1" showErrorMessage="1" sqref="C5"/>
  </dataValidations>
  <pageMargins left="0.70866141732283472" right="0.70866141732283472" top="0.74803149606299213" bottom="0.74803149606299213" header="0.31496062992125984" footer="0.31496062992125984"/>
  <pageSetup paperSize="9" scale="87" orientation="portrait" cellComments="asDisplayed" r:id="rId1"/>
  <headerFooter>
    <oddHeader>&amp;L&amp;F&amp;R&amp;A</oddHeader>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3"/>
  <sheetViews>
    <sheetView zoomScaleNormal="100" workbookViewId="0">
      <selection sqref="A1:I1"/>
    </sheetView>
  </sheetViews>
  <sheetFormatPr defaultColWidth="8.88671875" defaultRowHeight="27" customHeight="1"/>
  <cols>
    <col min="1" max="1" width="4" style="26" customWidth="1"/>
    <col min="2" max="2" width="29.88671875" style="27" customWidth="1"/>
    <col min="3" max="3" width="20.44140625" style="27" customWidth="1"/>
    <col min="4" max="8" width="8.44140625" style="26" customWidth="1"/>
    <col min="9" max="9" width="65.88671875" style="28" customWidth="1"/>
    <col min="10" max="11" width="5.88671875" style="26" customWidth="1"/>
    <col min="12" max="16384" width="8.88671875" style="26"/>
  </cols>
  <sheetData>
    <row r="1" spans="1:9" s="31" customFormat="1" ht="27" customHeight="1">
      <c r="A1" s="401" t="s">
        <v>312</v>
      </c>
      <c r="B1" s="401"/>
      <c r="C1" s="401"/>
      <c r="D1" s="401"/>
      <c r="E1" s="401"/>
      <c r="F1" s="401"/>
      <c r="G1" s="401"/>
      <c r="H1" s="401"/>
      <c r="I1" s="401"/>
    </row>
    <row r="2" spans="1:9" s="31" customFormat="1" ht="27" customHeight="1">
      <c r="A2" s="38"/>
      <c r="B2" s="38"/>
      <c r="C2" s="38"/>
      <c r="D2" s="38"/>
      <c r="E2" s="38"/>
      <c r="F2" s="38"/>
      <c r="G2" s="38"/>
      <c r="H2" s="38"/>
      <c r="I2" s="190"/>
    </row>
    <row r="3" spans="1:9" s="31" customFormat="1" ht="27" customHeight="1">
      <c r="A3" s="38" t="s">
        <v>236</v>
      </c>
      <c r="B3" s="32" t="s">
        <v>311</v>
      </c>
      <c r="C3" s="38"/>
      <c r="D3" s="38"/>
      <c r="E3" s="38"/>
      <c r="F3" s="38"/>
      <c r="G3" s="38"/>
      <c r="H3" s="38"/>
      <c r="I3" s="190"/>
    </row>
    <row r="4" spans="1:9" s="31" customFormat="1" ht="27" customHeight="1">
      <c r="A4" s="216">
        <v>1</v>
      </c>
      <c r="B4" s="397" t="s">
        <v>303</v>
      </c>
      <c r="C4" s="397"/>
      <c r="D4" s="397"/>
      <c r="E4" s="397"/>
      <c r="F4" s="397"/>
      <c r="G4" s="397"/>
      <c r="H4" s="397"/>
      <c r="I4" s="212"/>
    </row>
    <row r="5" spans="1:9" ht="27" customHeight="1">
      <c r="A5" s="402">
        <v>2</v>
      </c>
      <c r="B5" s="392" t="s">
        <v>304</v>
      </c>
      <c r="C5" s="404" t="s">
        <v>6</v>
      </c>
      <c r="D5" s="405"/>
      <c r="E5" s="405"/>
      <c r="F5" s="405"/>
      <c r="G5" s="405"/>
      <c r="H5" s="406"/>
      <c r="I5" s="35"/>
    </row>
    <row r="6" spans="1:9" ht="27" customHeight="1">
      <c r="A6" s="403"/>
      <c r="B6" s="381"/>
      <c r="C6" s="407" t="s">
        <v>7</v>
      </c>
      <c r="D6" s="408"/>
      <c r="E6" s="408"/>
      <c r="F6" s="408"/>
      <c r="G6" s="408"/>
      <c r="H6" s="409"/>
      <c r="I6" s="33"/>
    </row>
    <row r="7" spans="1:9" ht="27" customHeight="1">
      <c r="A7" s="403"/>
      <c r="B7" s="381"/>
      <c r="C7" s="407" t="s">
        <v>266</v>
      </c>
      <c r="D7" s="408"/>
      <c r="E7" s="408"/>
      <c r="F7" s="408"/>
      <c r="G7" s="408"/>
      <c r="H7" s="409"/>
      <c r="I7" s="33"/>
    </row>
    <row r="8" spans="1:9" ht="27" customHeight="1">
      <c r="A8" s="403"/>
      <c r="B8" s="381"/>
      <c r="C8" s="410" t="s">
        <v>267</v>
      </c>
      <c r="D8" s="411"/>
      <c r="E8" s="411"/>
      <c r="F8" s="411"/>
      <c r="G8" s="411"/>
      <c r="H8" s="412"/>
      <c r="I8" s="33"/>
    </row>
    <row r="9" spans="1:9" ht="27" customHeight="1">
      <c r="A9" s="403"/>
      <c r="B9" s="381"/>
      <c r="C9" s="407" t="s">
        <v>8</v>
      </c>
      <c r="D9" s="408"/>
      <c r="E9" s="408"/>
      <c r="F9" s="408"/>
      <c r="G9" s="408"/>
      <c r="H9" s="409"/>
      <c r="I9" s="33"/>
    </row>
    <row r="10" spans="1:9" ht="27" customHeight="1">
      <c r="A10" s="403"/>
      <c r="B10" s="381"/>
      <c r="C10" s="407" t="s">
        <v>9</v>
      </c>
      <c r="D10" s="408"/>
      <c r="E10" s="408"/>
      <c r="F10" s="408"/>
      <c r="G10" s="408"/>
      <c r="H10" s="409"/>
      <c r="I10" s="33"/>
    </row>
    <row r="11" spans="1:9" ht="27" customHeight="1">
      <c r="A11" s="403"/>
      <c r="B11" s="381"/>
      <c r="C11" s="407" t="s">
        <v>5</v>
      </c>
      <c r="D11" s="408"/>
      <c r="E11" s="408"/>
      <c r="F11" s="408"/>
      <c r="G11" s="408"/>
      <c r="H11" s="409"/>
      <c r="I11" s="34"/>
    </row>
    <row r="12" spans="1:9" ht="27" customHeight="1">
      <c r="A12" s="403"/>
      <c r="B12" s="381"/>
      <c r="C12" s="407" t="s">
        <v>229</v>
      </c>
      <c r="D12" s="408"/>
      <c r="E12" s="408"/>
      <c r="F12" s="408"/>
      <c r="G12" s="408"/>
      <c r="H12" s="409"/>
      <c r="I12" s="34"/>
    </row>
    <row r="13" spans="1:9" ht="27" customHeight="1">
      <c r="A13" s="413">
        <v>3</v>
      </c>
      <c r="B13" s="397" t="s">
        <v>305</v>
      </c>
      <c r="C13" s="404" t="s">
        <v>30</v>
      </c>
      <c r="D13" s="405"/>
      <c r="E13" s="405"/>
      <c r="F13" s="405"/>
      <c r="G13" s="405"/>
      <c r="H13" s="406"/>
      <c r="I13" s="209"/>
    </row>
    <row r="14" spans="1:9" ht="27" customHeight="1">
      <c r="A14" s="413"/>
      <c r="B14" s="397"/>
      <c r="C14" s="407" t="s">
        <v>31</v>
      </c>
      <c r="D14" s="408"/>
      <c r="E14" s="408"/>
      <c r="F14" s="408"/>
      <c r="G14" s="408"/>
      <c r="H14" s="409"/>
      <c r="I14" s="33"/>
    </row>
    <row r="15" spans="1:9" ht="27" customHeight="1">
      <c r="A15" s="413"/>
      <c r="B15" s="397"/>
      <c r="C15" s="407" t="s">
        <v>32</v>
      </c>
      <c r="D15" s="408"/>
      <c r="E15" s="408"/>
      <c r="F15" s="408"/>
      <c r="G15" s="408"/>
      <c r="H15" s="409"/>
      <c r="I15" s="33"/>
    </row>
    <row r="16" spans="1:9" ht="27" customHeight="1">
      <c r="A16" s="413"/>
      <c r="B16" s="397"/>
      <c r="C16" s="414" t="s">
        <v>33</v>
      </c>
      <c r="D16" s="415"/>
      <c r="E16" s="415"/>
      <c r="F16" s="415"/>
      <c r="G16" s="415"/>
      <c r="H16" s="416"/>
      <c r="I16" s="210"/>
    </row>
    <row r="17" spans="1:10" ht="27" customHeight="1">
      <c r="A17" s="216">
        <v>4</v>
      </c>
      <c r="B17" s="352" t="s">
        <v>248</v>
      </c>
      <c r="C17" s="353"/>
      <c r="D17" s="353"/>
      <c r="E17" s="353"/>
      <c r="F17" s="353"/>
      <c r="G17" s="353"/>
      <c r="H17" s="353"/>
      <c r="I17" s="212"/>
    </row>
    <row r="18" spans="1:10" ht="79.95" customHeight="1">
      <c r="A18" s="216">
        <v>5</v>
      </c>
      <c r="B18" s="352" t="s">
        <v>45</v>
      </c>
      <c r="C18" s="353"/>
      <c r="D18" s="353"/>
      <c r="E18" s="353"/>
      <c r="F18" s="353"/>
      <c r="G18" s="353"/>
      <c r="H18" s="354"/>
      <c r="I18" s="212"/>
    </row>
    <row r="19" spans="1:10" ht="27" customHeight="1">
      <c r="A19" s="413">
        <v>6</v>
      </c>
      <c r="B19" s="397" t="s">
        <v>341</v>
      </c>
      <c r="C19" s="404" t="s">
        <v>30</v>
      </c>
      <c r="D19" s="405"/>
      <c r="E19" s="405"/>
      <c r="F19" s="405"/>
      <c r="G19" s="405"/>
      <c r="H19" s="406"/>
      <c r="I19" s="209"/>
    </row>
    <row r="20" spans="1:10" ht="27" customHeight="1">
      <c r="A20" s="413"/>
      <c r="B20" s="397"/>
      <c r="C20" s="407" t="s">
        <v>31</v>
      </c>
      <c r="D20" s="408"/>
      <c r="E20" s="408"/>
      <c r="F20" s="408"/>
      <c r="G20" s="408"/>
      <c r="H20" s="409"/>
      <c r="I20" s="33"/>
    </row>
    <row r="21" spans="1:10" ht="27" customHeight="1">
      <c r="A21" s="413"/>
      <c r="B21" s="397"/>
      <c r="C21" s="407" t="s">
        <v>32</v>
      </c>
      <c r="D21" s="408"/>
      <c r="E21" s="408"/>
      <c r="F21" s="408"/>
      <c r="G21" s="408"/>
      <c r="H21" s="409"/>
      <c r="I21" s="33"/>
    </row>
    <row r="22" spans="1:10" ht="27" customHeight="1">
      <c r="A22" s="413"/>
      <c r="B22" s="397"/>
      <c r="C22" s="414" t="s">
        <v>33</v>
      </c>
      <c r="D22" s="415"/>
      <c r="E22" s="415"/>
      <c r="F22" s="415"/>
      <c r="G22" s="415"/>
      <c r="H22" s="416"/>
      <c r="I22" s="210"/>
    </row>
    <row r="23" spans="1:10" ht="27" customHeight="1">
      <c r="A23" s="413">
        <v>7</v>
      </c>
      <c r="B23" s="397" t="s">
        <v>46</v>
      </c>
      <c r="C23" s="404" t="s">
        <v>255</v>
      </c>
      <c r="D23" s="405"/>
      <c r="E23" s="405"/>
      <c r="F23" s="405"/>
      <c r="G23" s="405"/>
      <c r="H23" s="406"/>
      <c r="I23" s="209"/>
    </row>
    <row r="24" spans="1:10" ht="27" customHeight="1">
      <c r="A24" s="413"/>
      <c r="B24" s="397"/>
      <c r="C24" s="407" t="s">
        <v>316</v>
      </c>
      <c r="D24" s="417"/>
      <c r="E24" s="417"/>
      <c r="F24" s="417"/>
      <c r="G24" s="417"/>
      <c r="H24" s="418"/>
      <c r="I24" s="33"/>
    </row>
    <row r="25" spans="1:10" ht="27" customHeight="1">
      <c r="A25" s="413"/>
      <c r="B25" s="397"/>
      <c r="C25" s="414" t="s">
        <v>240</v>
      </c>
      <c r="D25" s="415"/>
      <c r="E25" s="415"/>
      <c r="F25" s="415"/>
      <c r="G25" s="415"/>
      <c r="H25" s="416"/>
      <c r="I25" s="210"/>
    </row>
    <row r="26" spans="1:10" ht="27" customHeight="1">
      <c r="A26" s="419">
        <v>8</v>
      </c>
      <c r="B26" s="422" t="s">
        <v>47</v>
      </c>
      <c r="C26" s="404" t="s">
        <v>330</v>
      </c>
      <c r="D26" s="405"/>
      <c r="E26" s="405"/>
      <c r="F26" s="405"/>
      <c r="G26" s="405"/>
      <c r="H26" s="406"/>
      <c r="I26" s="209" t="s">
        <v>25</v>
      </c>
    </row>
    <row r="27" spans="1:10" ht="27" customHeight="1">
      <c r="A27" s="420"/>
      <c r="B27" s="423"/>
      <c r="C27" s="407" t="s">
        <v>48</v>
      </c>
      <c r="D27" s="408"/>
      <c r="E27" s="408"/>
      <c r="F27" s="408"/>
      <c r="G27" s="408"/>
      <c r="H27" s="409"/>
      <c r="I27" s="33" t="s">
        <v>25</v>
      </c>
      <c r="J27" s="27"/>
    </row>
    <row r="28" spans="1:10" ht="27" customHeight="1">
      <c r="A28" s="420"/>
      <c r="B28" s="423"/>
      <c r="C28" s="407" t="s">
        <v>49</v>
      </c>
      <c r="D28" s="408"/>
      <c r="E28" s="408"/>
      <c r="F28" s="408"/>
      <c r="G28" s="408"/>
      <c r="H28" s="409"/>
      <c r="I28" s="33" t="s">
        <v>25</v>
      </c>
      <c r="J28" s="27"/>
    </row>
    <row r="29" spans="1:10" ht="27" customHeight="1">
      <c r="A29" s="420"/>
      <c r="B29" s="423"/>
      <c r="C29" s="407" t="s">
        <v>182</v>
      </c>
      <c r="D29" s="408"/>
      <c r="E29" s="408"/>
      <c r="F29" s="408"/>
      <c r="G29" s="408"/>
      <c r="H29" s="409"/>
      <c r="I29" s="33" t="s">
        <v>25</v>
      </c>
      <c r="J29" s="27"/>
    </row>
    <row r="30" spans="1:10" ht="27" customHeight="1">
      <c r="A30" s="420"/>
      <c r="B30" s="423"/>
      <c r="C30" s="407" t="s">
        <v>50</v>
      </c>
      <c r="D30" s="408"/>
      <c r="E30" s="408"/>
      <c r="F30" s="408"/>
      <c r="G30" s="408"/>
      <c r="H30" s="409"/>
      <c r="I30" s="33" t="s">
        <v>25</v>
      </c>
      <c r="J30" s="27"/>
    </row>
    <row r="31" spans="1:10" ht="27" customHeight="1">
      <c r="A31" s="420"/>
      <c r="B31" s="423"/>
      <c r="C31" s="407" t="s">
        <v>51</v>
      </c>
      <c r="D31" s="408"/>
      <c r="E31" s="408"/>
      <c r="F31" s="408"/>
      <c r="G31" s="408"/>
      <c r="H31" s="409"/>
      <c r="I31" s="33" t="s">
        <v>25</v>
      </c>
      <c r="J31" s="27"/>
    </row>
    <row r="32" spans="1:10" ht="27" customHeight="1">
      <c r="A32" s="420"/>
      <c r="B32" s="423"/>
      <c r="C32" s="407" t="s">
        <v>52</v>
      </c>
      <c r="D32" s="408"/>
      <c r="E32" s="408"/>
      <c r="F32" s="408"/>
      <c r="G32" s="408"/>
      <c r="H32" s="409"/>
      <c r="I32" s="33" t="s">
        <v>25</v>
      </c>
      <c r="J32" s="27"/>
    </row>
    <row r="33" spans="1:10" ht="27" customHeight="1">
      <c r="A33" s="420"/>
      <c r="B33" s="423"/>
      <c r="C33" s="407" t="s">
        <v>53</v>
      </c>
      <c r="D33" s="408"/>
      <c r="E33" s="408"/>
      <c r="F33" s="408"/>
      <c r="G33" s="408"/>
      <c r="H33" s="409"/>
      <c r="I33" s="33" t="s">
        <v>25</v>
      </c>
      <c r="J33" s="27"/>
    </row>
    <row r="34" spans="1:10" ht="27" customHeight="1">
      <c r="A34" s="420"/>
      <c r="B34" s="423"/>
      <c r="C34" s="407" t="s">
        <v>54</v>
      </c>
      <c r="D34" s="408"/>
      <c r="E34" s="408"/>
      <c r="F34" s="408"/>
      <c r="G34" s="408"/>
      <c r="H34" s="409"/>
      <c r="I34" s="33" t="s">
        <v>25</v>
      </c>
      <c r="J34" s="27"/>
    </row>
    <row r="35" spans="1:10" ht="27" customHeight="1">
      <c r="A35" s="421"/>
      <c r="B35" s="424"/>
      <c r="C35" s="414" t="s">
        <v>55</v>
      </c>
      <c r="D35" s="415"/>
      <c r="E35" s="415"/>
      <c r="F35" s="415"/>
      <c r="G35" s="415"/>
      <c r="H35" s="416"/>
      <c r="I35" s="33" t="s">
        <v>25</v>
      </c>
      <c r="J35" s="27"/>
    </row>
    <row r="36" spans="1:10" ht="93" customHeight="1">
      <c r="A36" s="216">
        <v>9</v>
      </c>
      <c r="B36" s="352" t="s">
        <v>56</v>
      </c>
      <c r="C36" s="353"/>
      <c r="D36" s="353"/>
      <c r="E36" s="353"/>
      <c r="F36" s="353"/>
      <c r="G36" s="353"/>
      <c r="H36" s="354"/>
      <c r="I36" s="212"/>
      <c r="J36" s="27"/>
    </row>
    <row r="37" spans="1:10" ht="27" customHeight="1">
      <c r="A37" s="216">
        <v>10</v>
      </c>
      <c r="B37" s="352" t="s">
        <v>249</v>
      </c>
      <c r="C37" s="353"/>
      <c r="D37" s="353"/>
      <c r="E37" s="353"/>
      <c r="F37" s="353"/>
      <c r="G37" s="353"/>
      <c r="H37" s="353"/>
      <c r="I37" s="212"/>
      <c r="J37" s="27"/>
    </row>
    <row r="38" spans="1:10" ht="27" customHeight="1">
      <c r="A38" s="216">
        <v>11</v>
      </c>
      <c r="B38" s="352" t="s">
        <v>250</v>
      </c>
      <c r="C38" s="353"/>
      <c r="D38" s="353"/>
      <c r="E38" s="353"/>
      <c r="F38" s="353"/>
      <c r="G38" s="353"/>
      <c r="H38" s="353"/>
      <c r="I38" s="212"/>
      <c r="J38" s="27"/>
    </row>
    <row r="39" spans="1:10" ht="27" customHeight="1">
      <c r="A39" s="216">
        <v>12</v>
      </c>
      <c r="B39" s="352" t="s">
        <v>251</v>
      </c>
      <c r="C39" s="353"/>
      <c r="D39" s="353"/>
      <c r="E39" s="353"/>
      <c r="F39" s="353"/>
      <c r="G39" s="353"/>
      <c r="H39" s="353"/>
      <c r="I39" s="212"/>
    </row>
    <row r="40" spans="1:10" ht="44.4" customHeight="1">
      <c r="A40" s="216">
        <v>13</v>
      </c>
      <c r="B40" s="352" t="s">
        <v>252</v>
      </c>
      <c r="C40" s="353"/>
      <c r="D40" s="353"/>
      <c r="E40" s="353"/>
      <c r="F40" s="353"/>
      <c r="G40" s="353"/>
      <c r="H40" s="353"/>
      <c r="I40" s="212"/>
    </row>
    <row r="41" spans="1:10" ht="44.4" customHeight="1">
      <c r="A41" s="216">
        <v>14</v>
      </c>
      <c r="B41" s="352" t="s">
        <v>261</v>
      </c>
      <c r="C41" s="353"/>
      <c r="D41" s="353"/>
      <c r="E41" s="353"/>
      <c r="F41" s="353"/>
      <c r="G41" s="353"/>
      <c r="H41" s="354"/>
      <c r="I41" s="212"/>
    </row>
    <row r="42" spans="1:10" ht="44.4" customHeight="1">
      <c r="A42" s="216">
        <v>15</v>
      </c>
      <c r="B42" s="352" t="s">
        <v>253</v>
      </c>
      <c r="C42" s="353"/>
      <c r="D42" s="353"/>
      <c r="E42" s="353"/>
      <c r="F42" s="353"/>
      <c r="G42" s="353"/>
      <c r="H42" s="353"/>
      <c r="I42" s="212"/>
    </row>
    <row r="43" spans="1:10" s="31" customFormat="1" ht="27" customHeight="1">
      <c r="A43" s="39"/>
      <c r="B43" s="40"/>
      <c r="C43" s="40"/>
      <c r="D43" s="40"/>
      <c r="E43" s="40"/>
      <c r="F43" s="40"/>
      <c r="G43" s="40"/>
      <c r="H43" s="40"/>
      <c r="I43" s="41"/>
    </row>
    <row r="44" spans="1:10" s="37" customFormat="1" ht="27" customHeight="1">
      <c r="A44" s="38" t="s">
        <v>310</v>
      </c>
      <c r="B44" s="42" t="s">
        <v>183</v>
      </c>
      <c r="C44" s="42"/>
      <c r="D44" s="42"/>
      <c r="E44" s="42"/>
      <c r="F44" s="42"/>
      <c r="G44" s="42"/>
      <c r="H44" s="42"/>
      <c r="I44" s="43"/>
    </row>
    <row r="45" spans="1:10" s="31" customFormat="1" ht="21" customHeight="1">
      <c r="A45" s="44"/>
      <c r="B45" s="213"/>
      <c r="C45" s="213"/>
      <c r="D45" s="213"/>
      <c r="E45" s="213"/>
      <c r="F45" s="213"/>
      <c r="G45" s="213"/>
      <c r="H45" s="213"/>
      <c r="I45" s="30"/>
    </row>
    <row r="46" spans="1:10" s="31" customFormat="1" ht="21" customHeight="1">
      <c r="A46" s="44" t="s">
        <v>36</v>
      </c>
      <c r="B46" s="31" t="s">
        <v>484</v>
      </c>
      <c r="C46" s="213"/>
      <c r="D46" s="213"/>
      <c r="E46" s="213"/>
      <c r="F46" s="213"/>
      <c r="G46" s="213"/>
      <c r="H46" s="213"/>
      <c r="I46" s="30"/>
    </row>
    <row r="47" spans="1:10" s="31" customFormat="1" ht="21" customHeight="1">
      <c r="A47" s="44"/>
      <c r="B47" s="31" t="s">
        <v>317</v>
      </c>
      <c r="C47" s="213"/>
      <c r="D47" s="213"/>
      <c r="E47" s="213"/>
      <c r="F47" s="213"/>
      <c r="G47" s="213"/>
      <c r="H47" s="213"/>
      <c r="I47" s="30"/>
    </row>
    <row r="48" spans="1:10" s="31" customFormat="1" ht="21" customHeight="1">
      <c r="A48" s="44" t="s">
        <v>36</v>
      </c>
      <c r="B48" s="31" t="s">
        <v>318</v>
      </c>
      <c r="C48" s="213"/>
      <c r="D48" s="213"/>
      <c r="E48" s="213"/>
      <c r="F48" s="213"/>
      <c r="G48" s="213"/>
      <c r="H48" s="213"/>
      <c r="I48" s="30"/>
    </row>
    <row r="49" spans="1:9" s="31" customFormat="1" ht="21" customHeight="1">
      <c r="A49" s="44" t="s">
        <v>36</v>
      </c>
      <c r="B49" s="31" t="s">
        <v>319</v>
      </c>
      <c r="C49" s="213"/>
      <c r="D49" s="213"/>
      <c r="E49" s="213"/>
      <c r="F49" s="213"/>
      <c r="G49" s="213"/>
      <c r="H49" s="213"/>
      <c r="I49" s="30"/>
    </row>
    <row r="50" spans="1:9" s="31" customFormat="1" ht="21" customHeight="1">
      <c r="A50" s="44"/>
      <c r="B50" s="213"/>
      <c r="C50" s="213"/>
      <c r="D50" s="213"/>
      <c r="E50" s="213"/>
      <c r="F50" s="213"/>
      <c r="G50" s="213"/>
      <c r="H50" s="213"/>
      <c r="I50" s="30"/>
    </row>
    <row r="51" spans="1:9" ht="27" customHeight="1">
      <c r="A51" s="216">
        <v>1</v>
      </c>
      <c r="B51" s="352" t="s">
        <v>78</v>
      </c>
      <c r="C51" s="353"/>
      <c r="D51" s="353"/>
      <c r="E51" s="353"/>
      <c r="F51" s="353"/>
      <c r="G51" s="353"/>
      <c r="H51" s="354"/>
      <c r="I51" s="226">
        <v>0</v>
      </c>
    </row>
    <row r="52" spans="1:9" ht="27" customHeight="1">
      <c r="A52" s="402">
        <v>2</v>
      </c>
      <c r="B52" s="389" t="s">
        <v>483</v>
      </c>
      <c r="C52" s="404" t="s">
        <v>62</v>
      </c>
      <c r="D52" s="405"/>
      <c r="E52" s="405"/>
      <c r="F52" s="405"/>
      <c r="G52" s="405"/>
      <c r="H52" s="406"/>
      <c r="I52" s="209"/>
    </row>
    <row r="53" spans="1:9" ht="27" customHeight="1">
      <c r="A53" s="403"/>
      <c r="B53" s="390"/>
      <c r="C53" s="425" t="s">
        <v>63</v>
      </c>
      <c r="D53" s="426"/>
      <c r="E53" s="426"/>
      <c r="F53" s="426"/>
      <c r="G53" s="426"/>
      <c r="H53" s="427"/>
      <c r="I53" s="45">
        <v>0</v>
      </c>
    </row>
    <row r="54" spans="1:9" ht="27" customHeight="1">
      <c r="A54" s="403"/>
      <c r="B54" s="390"/>
      <c r="C54" s="404" t="s">
        <v>64</v>
      </c>
      <c r="D54" s="405"/>
      <c r="E54" s="405"/>
      <c r="F54" s="405"/>
      <c r="G54" s="405"/>
      <c r="H54" s="406"/>
      <c r="I54" s="209"/>
    </row>
    <row r="55" spans="1:9" ht="27" customHeight="1">
      <c r="A55" s="403"/>
      <c r="B55" s="390"/>
      <c r="C55" s="425" t="s">
        <v>63</v>
      </c>
      <c r="D55" s="426"/>
      <c r="E55" s="426"/>
      <c r="F55" s="426"/>
      <c r="G55" s="426"/>
      <c r="H55" s="427"/>
      <c r="I55" s="45">
        <v>0</v>
      </c>
    </row>
    <row r="56" spans="1:9" ht="27" customHeight="1">
      <c r="A56" s="403"/>
      <c r="B56" s="390"/>
      <c r="C56" s="404" t="s">
        <v>65</v>
      </c>
      <c r="D56" s="405"/>
      <c r="E56" s="405"/>
      <c r="F56" s="405"/>
      <c r="G56" s="405"/>
      <c r="H56" s="406"/>
      <c r="I56" s="209"/>
    </row>
    <row r="57" spans="1:9" ht="27" customHeight="1">
      <c r="A57" s="403"/>
      <c r="B57" s="390"/>
      <c r="C57" s="425" t="s">
        <v>63</v>
      </c>
      <c r="D57" s="426"/>
      <c r="E57" s="426"/>
      <c r="F57" s="426"/>
      <c r="G57" s="426"/>
      <c r="H57" s="427"/>
      <c r="I57" s="45">
        <v>0</v>
      </c>
    </row>
    <row r="58" spans="1:9" ht="27" customHeight="1">
      <c r="A58" s="403"/>
      <c r="B58" s="390"/>
      <c r="C58" s="404" t="s">
        <v>66</v>
      </c>
      <c r="D58" s="405"/>
      <c r="E58" s="405"/>
      <c r="F58" s="405"/>
      <c r="G58" s="405"/>
      <c r="H58" s="406"/>
      <c r="I58" s="209"/>
    </row>
    <row r="59" spans="1:9" ht="27" customHeight="1">
      <c r="A59" s="403"/>
      <c r="B59" s="390"/>
      <c r="C59" s="425" t="s">
        <v>63</v>
      </c>
      <c r="D59" s="426"/>
      <c r="E59" s="426"/>
      <c r="F59" s="426"/>
      <c r="G59" s="426"/>
      <c r="H59" s="427"/>
      <c r="I59" s="45">
        <v>0</v>
      </c>
    </row>
    <row r="60" spans="1:9" ht="27" customHeight="1">
      <c r="A60" s="403"/>
      <c r="B60" s="390"/>
      <c r="C60" s="404" t="s">
        <v>67</v>
      </c>
      <c r="D60" s="405"/>
      <c r="E60" s="405"/>
      <c r="F60" s="405"/>
      <c r="G60" s="405"/>
      <c r="H60" s="406"/>
      <c r="I60" s="209"/>
    </row>
    <row r="61" spans="1:9" ht="27" customHeight="1">
      <c r="A61" s="403"/>
      <c r="B61" s="390"/>
      <c r="C61" s="425" t="s">
        <v>63</v>
      </c>
      <c r="D61" s="426"/>
      <c r="E61" s="426"/>
      <c r="F61" s="426"/>
      <c r="G61" s="426"/>
      <c r="H61" s="427"/>
      <c r="I61" s="45">
        <v>0</v>
      </c>
    </row>
    <row r="62" spans="1:9" ht="27" customHeight="1">
      <c r="A62" s="403"/>
      <c r="B62" s="390"/>
      <c r="C62" s="404" t="s">
        <v>68</v>
      </c>
      <c r="D62" s="405"/>
      <c r="E62" s="405"/>
      <c r="F62" s="405"/>
      <c r="G62" s="405"/>
      <c r="H62" s="406"/>
      <c r="I62" s="209"/>
    </row>
    <row r="63" spans="1:9" ht="27" customHeight="1">
      <c r="A63" s="403"/>
      <c r="B63" s="390"/>
      <c r="C63" s="425" t="s">
        <v>63</v>
      </c>
      <c r="D63" s="426"/>
      <c r="E63" s="426"/>
      <c r="F63" s="426"/>
      <c r="G63" s="426"/>
      <c r="H63" s="427"/>
      <c r="I63" s="45">
        <v>0</v>
      </c>
    </row>
    <row r="64" spans="1:9" ht="27" customHeight="1">
      <c r="A64" s="403"/>
      <c r="B64" s="390"/>
      <c r="C64" s="404" t="s">
        <v>69</v>
      </c>
      <c r="D64" s="405"/>
      <c r="E64" s="405"/>
      <c r="F64" s="405"/>
      <c r="G64" s="405"/>
      <c r="H64" s="406"/>
      <c r="I64" s="209"/>
    </row>
    <row r="65" spans="1:9" ht="27" customHeight="1">
      <c r="A65" s="403"/>
      <c r="B65" s="390"/>
      <c r="C65" s="425" t="s">
        <v>63</v>
      </c>
      <c r="D65" s="426"/>
      <c r="E65" s="426"/>
      <c r="F65" s="426"/>
      <c r="G65" s="426"/>
      <c r="H65" s="427"/>
      <c r="I65" s="45">
        <v>0</v>
      </c>
    </row>
    <row r="66" spans="1:9" ht="27" customHeight="1">
      <c r="A66" s="403"/>
      <c r="B66" s="390"/>
      <c r="C66" s="404" t="s">
        <v>70</v>
      </c>
      <c r="D66" s="405"/>
      <c r="E66" s="405"/>
      <c r="F66" s="405"/>
      <c r="G66" s="405"/>
      <c r="H66" s="406"/>
      <c r="I66" s="209"/>
    </row>
    <row r="67" spans="1:9" ht="27" customHeight="1">
      <c r="A67" s="403"/>
      <c r="B67" s="390"/>
      <c r="C67" s="425" t="s">
        <v>63</v>
      </c>
      <c r="D67" s="426"/>
      <c r="E67" s="426"/>
      <c r="F67" s="426"/>
      <c r="G67" s="426"/>
      <c r="H67" s="427"/>
      <c r="I67" s="45">
        <v>0</v>
      </c>
    </row>
    <row r="68" spans="1:9" ht="27" customHeight="1">
      <c r="A68" s="403"/>
      <c r="B68" s="390"/>
      <c r="C68" s="404" t="s">
        <v>71</v>
      </c>
      <c r="D68" s="405"/>
      <c r="E68" s="405"/>
      <c r="F68" s="405"/>
      <c r="G68" s="405"/>
      <c r="H68" s="406"/>
      <c r="I68" s="209"/>
    </row>
    <row r="69" spans="1:9" ht="27" customHeight="1">
      <c r="A69" s="403"/>
      <c r="B69" s="390"/>
      <c r="C69" s="425" t="s">
        <v>63</v>
      </c>
      <c r="D69" s="426"/>
      <c r="E69" s="426"/>
      <c r="F69" s="426"/>
      <c r="G69" s="426"/>
      <c r="H69" s="427"/>
      <c r="I69" s="45">
        <v>0</v>
      </c>
    </row>
    <row r="70" spans="1:9" ht="27" customHeight="1">
      <c r="A70" s="216">
        <v>3</v>
      </c>
      <c r="B70" s="352" t="s">
        <v>320</v>
      </c>
      <c r="C70" s="353"/>
      <c r="D70" s="353"/>
      <c r="E70" s="353"/>
      <c r="F70" s="353"/>
      <c r="G70" s="353"/>
      <c r="H70" s="354"/>
      <c r="I70" s="85">
        <f>SUM(I51,I53,I55,I57,I59,I61,I63,I65,I67,I69)</f>
        <v>0</v>
      </c>
    </row>
    <row r="71" spans="1:9" ht="27" customHeight="1">
      <c r="A71" s="36"/>
      <c r="B71" s="213"/>
      <c r="C71" s="213"/>
      <c r="D71" s="213"/>
      <c r="E71" s="213"/>
      <c r="F71" s="213"/>
      <c r="G71" s="213"/>
      <c r="H71" s="213"/>
      <c r="I71" s="46"/>
    </row>
    <row r="72" spans="1:9" s="50" customFormat="1" ht="19.95" customHeight="1">
      <c r="A72" s="47" t="s">
        <v>184</v>
      </c>
      <c r="B72" s="48" t="s">
        <v>79</v>
      </c>
      <c r="C72" s="49"/>
      <c r="I72" s="77"/>
    </row>
    <row r="73" spans="1:9" s="50" customFormat="1" ht="11.4" customHeight="1">
      <c r="A73" s="52"/>
      <c r="B73" s="52"/>
      <c r="C73" s="52"/>
      <c r="D73" s="52"/>
      <c r="E73" s="52"/>
      <c r="F73" s="52"/>
      <c r="G73" s="52"/>
      <c r="H73" s="52"/>
      <c r="I73" s="77"/>
    </row>
    <row r="74" spans="1:9" s="50" customFormat="1" ht="19.95" customHeight="1">
      <c r="A74" s="50" t="s">
        <v>80</v>
      </c>
      <c r="B74" s="49"/>
      <c r="C74" s="49"/>
      <c r="I74" s="77"/>
    </row>
    <row r="75" spans="1:9" s="50" customFormat="1" ht="19.95" customHeight="1">
      <c r="A75" s="53"/>
      <c r="B75" s="430" t="s">
        <v>81</v>
      </c>
      <c r="C75" s="431"/>
      <c r="D75" s="54" t="s">
        <v>323</v>
      </c>
      <c r="E75" s="54" t="s">
        <v>82</v>
      </c>
      <c r="I75" s="77"/>
    </row>
    <row r="76" spans="1:9" s="50" customFormat="1" ht="19.95" customHeight="1">
      <c r="A76" s="55">
        <v>1</v>
      </c>
      <c r="B76" s="428" t="s">
        <v>83</v>
      </c>
      <c r="C76" s="429"/>
      <c r="D76" s="56" t="s">
        <v>84</v>
      </c>
      <c r="E76" s="56" t="s">
        <v>84</v>
      </c>
      <c r="I76" s="77"/>
    </row>
    <row r="77" spans="1:9" s="50" customFormat="1" ht="19.95" customHeight="1">
      <c r="A77" s="55">
        <v>2</v>
      </c>
      <c r="B77" s="428" t="s">
        <v>85</v>
      </c>
      <c r="C77" s="429"/>
      <c r="D77" s="56" t="s">
        <v>84</v>
      </c>
      <c r="E77" s="56" t="s">
        <v>84</v>
      </c>
      <c r="I77" s="77"/>
    </row>
    <row r="78" spans="1:9" s="50" customFormat="1" ht="19.95" customHeight="1">
      <c r="A78" s="55">
        <v>3</v>
      </c>
      <c r="B78" s="428" t="s">
        <v>86</v>
      </c>
      <c r="C78" s="429"/>
      <c r="D78" s="56" t="s">
        <v>84</v>
      </c>
      <c r="E78" s="56" t="s">
        <v>84</v>
      </c>
      <c r="I78" s="77"/>
    </row>
    <row r="79" spans="1:9" s="50" customFormat="1" ht="19.95" customHeight="1">
      <c r="A79" s="55">
        <v>4</v>
      </c>
      <c r="B79" s="428" t="s">
        <v>87</v>
      </c>
      <c r="C79" s="429"/>
      <c r="D79" s="56" t="s">
        <v>84</v>
      </c>
      <c r="E79" s="56" t="s">
        <v>84</v>
      </c>
      <c r="I79" s="77"/>
    </row>
    <row r="80" spans="1:9" s="50" customFormat="1" ht="19.95" customHeight="1">
      <c r="A80" s="55">
        <v>5</v>
      </c>
      <c r="B80" s="428" t="s">
        <v>88</v>
      </c>
      <c r="C80" s="429"/>
      <c r="D80" s="56" t="s">
        <v>84</v>
      </c>
      <c r="E80" s="56" t="s">
        <v>84</v>
      </c>
      <c r="I80" s="77"/>
    </row>
    <row r="81" spans="1:9" s="50" customFormat="1" ht="19.95" customHeight="1">
      <c r="A81" s="55">
        <v>6</v>
      </c>
      <c r="B81" s="428" t="s">
        <v>89</v>
      </c>
      <c r="C81" s="429"/>
      <c r="D81" s="56" t="s">
        <v>84</v>
      </c>
      <c r="E81" s="56" t="s">
        <v>84</v>
      </c>
      <c r="I81" s="77"/>
    </row>
    <row r="82" spans="1:9" s="50" customFormat="1" ht="19.95" customHeight="1">
      <c r="A82" s="55">
        <v>7</v>
      </c>
      <c r="B82" s="428" t="s">
        <v>90</v>
      </c>
      <c r="C82" s="429"/>
      <c r="D82" s="56" t="s">
        <v>84</v>
      </c>
      <c r="E82" s="56" t="s">
        <v>84</v>
      </c>
      <c r="I82" s="77"/>
    </row>
    <row r="83" spans="1:9" s="50" customFormat="1" ht="19.95" customHeight="1">
      <c r="A83" s="55">
        <v>8</v>
      </c>
      <c r="B83" s="428" t="s">
        <v>91</v>
      </c>
      <c r="C83" s="429"/>
      <c r="D83" s="56" t="s">
        <v>84</v>
      </c>
      <c r="E83" s="56" t="s">
        <v>84</v>
      </c>
      <c r="I83" s="77"/>
    </row>
    <row r="84" spans="1:9" s="50" customFormat="1" ht="19.95" customHeight="1">
      <c r="A84" s="55">
        <v>9</v>
      </c>
      <c r="B84" s="428" t="s">
        <v>92</v>
      </c>
      <c r="C84" s="429"/>
      <c r="D84" s="56" t="s">
        <v>84</v>
      </c>
      <c r="E84" s="56" t="s">
        <v>84</v>
      </c>
      <c r="I84" s="77"/>
    </row>
    <row r="85" spans="1:9" s="50" customFormat="1" ht="19.95" customHeight="1">
      <c r="A85" s="55">
        <v>10</v>
      </c>
      <c r="B85" s="428" t="s">
        <v>93</v>
      </c>
      <c r="C85" s="429"/>
      <c r="D85" s="56" t="s">
        <v>84</v>
      </c>
      <c r="E85" s="56" t="s">
        <v>84</v>
      </c>
      <c r="I85" s="77"/>
    </row>
    <row r="86" spans="1:9" s="50" customFormat="1" ht="19.95" customHeight="1">
      <c r="A86" s="55">
        <v>11</v>
      </c>
      <c r="B86" s="428" t="s">
        <v>94</v>
      </c>
      <c r="C86" s="429"/>
      <c r="D86" s="56" t="s">
        <v>84</v>
      </c>
      <c r="E86" s="56" t="s">
        <v>84</v>
      </c>
      <c r="I86" s="77"/>
    </row>
    <row r="87" spans="1:9" s="50" customFormat="1" ht="19.95" customHeight="1">
      <c r="A87" s="55">
        <v>12</v>
      </c>
      <c r="B87" s="428" t="s">
        <v>95</v>
      </c>
      <c r="C87" s="429"/>
      <c r="D87" s="56" t="s">
        <v>84</v>
      </c>
      <c r="E87" s="56" t="s">
        <v>84</v>
      </c>
      <c r="I87" s="77"/>
    </row>
    <row r="88" spans="1:9" s="50" customFormat="1" ht="19.95" customHeight="1">
      <c r="A88" s="55">
        <v>13</v>
      </c>
      <c r="B88" s="428" t="s">
        <v>96</v>
      </c>
      <c r="C88" s="429"/>
      <c r="D88" s="56" t="s">
        <v>84</v>
      </c>
      <c r="E88" s="56" t="s">
        <v>84</v>
      </c>
      <c r="I88" s="77"/>
    </row>
    <row r="89" spans="1:9" s="50" customFormat="1" ht="19.95" customHeight="1">
      <c r="A89" s="55">
        <v>14</v>
      </c>
      <c r="B89" s="428" t="s">
        <v>97</v>
      </c>
      <c r="C89" s="429"/>
      <c r="D89" s="56" t="s">
        <v>84</v>
      </c>
      <c r="E89" s="56" t="s">
        <v>84</v>
      </c>
      <c r="I89" s="77"/>
    </row>
    <row r="90" spans="1:9" s="50" customFormat="1" ht="19.95" customHeight="1">
      <c r="A90" s="55">
        <v>15</v>
      </c>
      <c r="B90" s="428" t="s">
        <v>98</v>
      </c>
      <c r="C90" s="429"/>
      <c r="D90" s="56" t="s">
        <v>84</v>
      </c>
      <c r="E90" s="56" t="s">
        <v>84</v>
      </c>
      <c r="I90" s="77"/>
    </row>
    <row r="91" spans="1:9" s="50" customFormat="1" ht="19.95" customHeight="1">
      <c r="A91" s="55">
        <v>16</v>
      </c>
      <c r="B91" s="428" t="s">
        <v>99</v>
      </c>
      <c r="C91" s="429"/>
      <c r="D91" s="56" t="s">
        <v>84</v>
      </c>
      <c r="E91" s="56" t="s">
        <v>84</v>
      </c>
      <c r="I91" s="77"/>
    </row>
    <row r="92" spans="1:9" s="50" customFormat="1" ht="19.95" customHeight="1">
      <c r="A92" s="55">
        <v>17</v>
      </c>
      <c r="B92" s="428" t="s">
        <v>100</v>
      </c>
      <c r="C92" s="429"/>
      <c r="D92" s="56" t="s">
        <v>84</v>
      </c>
      <c r="E92" s="56" t="s">
        <v>84</v>
      </c>
      <c r="I92" s="77"/>
    </row>
    <row r="93" spans="1:9" s="50" customFormat="1" ht="19.95" customHeight="1">
      <c r="A93" s="55">
        <v>18</v>
      </c>
      <c r="B93" s="428" t="s">
        <v>101</v>
      </c>
      <c r="C93" s="429"/>
      <c r="D93" s="56" t="s">
        <v>84</v>
      </c>
      <c r="E93" s="56" t="s">
        <v>84</v>
      </c>
      <c r="I93" s="77"/>
    </row>
    <row r="94" spans="1:9" s="50" customFormat="1" ht="19.95" customHeight="1">
      <c r="A94" s="55">
        <v>19</v>
      </c>
      <c r="B94" s="428" t="s">
        <v>102</v>
      </c>
      <c r="C94" s="429"/>
      <c r="D94" s="56" t="s">
        <v>84</v>
      </c>
      <c r="E94" s="56" t="s">
        <v>84</v>
      </c>
      <c r="I94" s="77"/>
    </row>
    <row r="95" spans="1:9" s="50" customFormat="1" ht="19.95" customHeight="1">
      <c r="A95" s="55">
        <v>20</v>
      </c>
      <c r="B95" s="428" t="s">
        <v>103</v>
      </c>
      <c r="C95" s="429"/>
      <c r="D95" s="56" t="s">
        <v>84</v>
      </c>
      <c r="E95" s="56" t="s">
        <v>84</v>
      </c>
      <c r="I95" s="77"/>
    </row>
    <row r="96" spans="1:9" s="50" customFormat="1" ht="19.95" customHeight="1">
      <c r="A96" s="55">
        <v>21</v>
      </c>
      <c r="B96" s="428" t="s">
        <v>104</v>
      </c>
      <c r="C96" s="429"/>
      <c r="D96" s="56" t="s">
        <v>84</v>
      </c>
      <c r="E96" s="56" t="s">
        <v>84</v>
      </c>
      <c r="I96" s="77"/>
    </row>
    <row r="97" spans="1:9" s="50" customFormat="1" ht="19.95" customHeight="1">
      <c r="A97" s="55">
        <v>22</v>
      </c>
      <c r="B97" s="428" t="s">
        <v>105</v>
      </c>
      <c r="C97" s="429"/>
      <c r="D97" s="56" t="s">
        <v>84</v>
      </c>
      <c r="E97" s="56" t="s">
        <v>84</v>
      </c>
      <c r="I97" s="77"/>
    </row>
    <row r="98" spans="1:9" s="50" customFormat="1" ht="19.95" customHeight="1">
      <c r="A98" s="55">
        <v>23</v>
      </c>
      <c r="B98" s="428" t="s">
        <v>106</v>
      </c>
      <c r="C98" s="429"/>
      <c r="D98" s="56" t="s">
        <v>84</v>
      </c>
      <c r="E98" s="56" t="s">
        <v>84</v>
      </c>
      <c r="I98" s="77"/>
    </row>
    <row r="99" spans="1:9" s="50" customFormat="1" ht="19.95" customHeight="1">
      <c r="A99" s="55">
        <v>24</v>
      </c>
      <c r="B99" s="428" t="s">
        <v>107</v>
      </c>
      <c r="C99" s="429"/>
      <c r="D99" s="56" t="s">
        <v>84</v>
      </c>
      <c r="E99" s="56" t="s">
        <v>84</v>
      </c>
      <c r="I99" s="77"/>
    </row>
    <row r="100" spans="1:9" s="50" customFormat="1" ht="19.95" customHeight="1">
      <c r="A100" s="55">
        <v>25</v>
      </c>
      <c r="B100" s="428" t="s">
        <v>108</v>
      </c>
      <c r="C100" s="429"/>
      <c r="D100" s="56" t="s">
        <v>84</v>
      </c>
      <c r="E100" s="56" t="s">
        <v>84</v>
      </c>
      <c r="I100" s="77"/>
    </row>
    <row r="101" spans="1:9" s="50" customFormat="1" ht="19.95" customHeight="1">
      <c r="A101" s="55">
        <v>26</v>
      </c>
      <c r="B101" s="428" t="s">
        <v>109</v>
      </c>
      <c r="C101" s="429"/>
      <c r="D101" s="56" t="s">
        <v>84</v>
      </c>
      <c r="E101" s="56" t="s">
        <v>84</v>
      </c>
      <c r="I101" s="77"/>
    </row>
    <row r="102" spans="1:9" s="50" customFormat="1" ht="19.95" customHeight="1">
      <c r="A102" s="55">
        <v>27</v>
      </c>
      <c r="B102" s="428" t="s">
        <v>110</v>
      </c>
      <c r="C102" s="429"/>
      <c r="D102" s="56" t="s">
        <v>84</v>
      </c>
      <c r="E102" s="56" t="s">
        <v>84</v>
      </c>
      <c r="I102" s="77"/>
    </row>
    <row r="103" spans="1:9" s="50" customFormat="1" ht="19.95" customHeight="1">
      <c r="A103" s="55">
        <v>28</v>
      </c>
      <c r="B103" s="428" t="s">
        <v>111</v>
      </c>
      <c r="C103" s="429"/>
      <c r="D103" s="56" t="s">
        <v>84</v>
      </c>
      <c r="E103" s="56" t="s">
        <v>84</v>
      </c>
      <c r="I103" s="77"/>
    </row>
    <row r="104" spans="1:9" s="50" customFormat="1" ht="19.95" customHeight="1">
      <c r="A104" s="55">
        <v>29</v>
      </c>
      <c r="B104" s="428" t="s">
        <v>112</v>
      </c>
      <c r="C104" s="429"/>
      <c r="D104" s="56" t="s">
        <v>84</v>
      </c>
      <c r="E104" s="56" t="s">
        <v>84</v>
      </c>
      <c r="I104" s="77"/>
    </row>
    <row r="105" spans="1:9" s="50" customFormat="1" ht="19.95" customHeight="1">
      <c r="A105" s="55">
        <v>30</v>
      </c>
      <c r="B105" s="428" t="s">
        <v>113</v>
      </c>
      <c r="C105" s="429"/>
      <c r="D105" s="56" t="s">
        <v>84</v>
      </c>
      <c r="E105" s="56" t="s">
        <v>84</v>
      </c>
      <c r="I105" s="77"/>
    </row>
    <row r="106" spans="1:9" s="50" customFormat="1" ht="19.95" customHeight="1">
      <c r="A106" s="55">
        <v>31</v>
      </c>
      <c r="B106" s="428" t="s">
        <v>114</v>
      </c>
      <c r="C106" s="429"/>
      <c r="D106" s="56" t="s">
        <v>84</v>
      </c>
      <c r="E106" s="56" t="s">
        <v>84</v>
      </c>
      <c r="I106" s="77"/>
    </row>
    <row r="107" spans="1:9" s="50" customFormat="1" ht="19.95" customHeight="1">
      <c r="A107" s="55">
        <v>32</v>
      </c>
      <c r="B107" s="428" t="s">
        <v>115</v>
      </c>
      <c r="C107" s="429"/>
      <c r="D107" s="56" t="s">
        <v>84</v>
      </c>
      <c r="E107" s="56" t="s">
        <v>84</v>
      </c>
      <c r="I107" s="77"/>
    </row>
    <row r="108" spans="1:9" s="50" customFormat="1" ht="19.95" customHeight="1">
      <c r="A108" s="55">
        <v>33</v>
      </c>
      <c r="B108" s="428" t="s">
        <v>116</v>
      </c>
      <c r="C108" s="429"/>
      <c r="D108" s="56" t="s">
        <v>84</v>
      </c>
      <c r="E108" s="56" t="s">
        <v>84</v>
      </c>
      <c r="I108" s="77"/>
    </row>
    <row r="109" spans="1:9" s="50" customFormat="1" ht="19.95" customHeight="1">
      <c r="A109" s="55">
        <v>34</v>
      </c>
      <c r="B109" s="428" t="s">
        <v>117</v>
      </c>
      <c r="C109" s="429"/>
      <c r="D109" s="56" t="s">
        <v>84</v>
      </c>
      <c r="E109" s="56" t="s">
        <v>84</v>
      </c>
      <c r="I109" s="77"/>
    </row>
    <row r="110" spans="1:9" s="50" customFormat="1" ht="19.95" customHeight="1">
      <c r="A110" s="49"/>
      <c r="I110" s="77"/>
    </row>
    <row r="111" spans="1:9" s="50" customFormat="1" ht="19.95" customHeight="1">
      <c r="A111" s="57" t="s">
        <v>185</v>
      </c>
      <c r="B111" s="48" t="s">
        <v>118</v>
      </c>
      <c r="I111" s="77"/>
    </row>
    <row r="112" spans="1:9" s="50" customFormat="1" ht="19.95" customHeight="1">
      <c r="A112" s="47"/>
      <c r="B112" s="48"/>
      <c r="I112" s="77"/>
    </row>
    <row r="113" spans="1:9" s="50" customFormat="1" ht="19.95" customHeight="1">
      <c r="A113" s="50" t="s">
        <v>80</v>
      </c>
      <c r="I113" s="77"/>
    </row>
    <row r="114" spans="1:9" s="50" customFormat="1" ht="19.95" customHeight="1">
      <c r="A114" s="53"/>
      <c r="B114" s="434" t="s">
        <v>119</v>
      </c>
      <c r="C114" s="435"/>
      <c r="D114" s="54" t="s">
        <v>322</v>
      </c>
      <c r="E114" s="54" t="s">
        <v>82</v>
      </c>
      <c r="I114" s="77"/>
    </row>
    <row r="115" spans="1:9" s="50" customFormat="1" ht="19.95" customHeight="1">
      <c r="A115" s="55">
        <v>1</v>
      </c>
      <c r="B115" s="432" t="s">
        <v>180</v>
      </c>
      <c r="C115" s="433"/>
      <c r="D115" s="56" t="s">
        <v>84</v>
      </c>
      <c r="E115" s="56" t="s">
        <v>84</v>
      </c>
      <c r="I115" s="77"/>
    </row>
    <row r="116" spans="1:9" s="50" customFormat="1" ht="19.95" customHeight="1">
      <c r="A116" s="55">
        <v>2</v>
      </c>
      <c r="B116" s="432" t="s">
        <v>181</v>
      </c>
      <c r="C116" s="433"/>
      <c r="D116" s="56" t="s">
        <v>84</v>
      </c>
      <c r="E116" s="56" t="s">
        <v>84</v>
      </c>
      <c r="I116" s="77"/>
    </row>
    <row r="117" spans="1:9" s="50" customFormat="1" ht="19.95" customHeight="1">
      <c r="A117" s="55">
        <v>3</v>
      </c>
      <c r="B117" s="432" t="s">
        <v>120</v>
      </c>
      <c r="C117" s="433"/>
      <c r="D117" s="56" t="s">
        <v>84</v>
      </c>
      <c r="E117" s="56" t="s">
        <v>84</v>
      </c>
      <c r="I117" s="77"/>
    </row>
    <row r="118" spans="1:9" s="50" customFormat="1" ht="19.95" customHeight="1">
      <c r="A118" s="55">
        <v>4</v>
      </c>
      <c r="B118" s="432" t="s">
        <v>121</v>
      </c>
      <c r="C118" s="433"/>
      <c r="D118" s="56" t="s">
        <v>84</v>
      </c>
      <c r="E118" s="56" t="s">
        <v>84</v>
      </c>
      <c r="I118" s="77"/>
    </row>
    <row r="119" spans="1:9" s="50" customFormat="1" ht="19.95" customHeight="1">
      <c r="A119" s="55">
        <v>5</v>
      </c>
      <c r="B119" s="432" t="s">
        <v>122</v>
      </c>
      <c r="C119" s="433"/>
      <c r="D119" s="56" t="s">
        <v>84</v>
      </c>
      <c r="E119" s="56" t="s">
        <v>84</v>
      </c>
      <c r="I119" s="77"/>
    </row>
    <row r="120" spans="1:9" s="50" customFormat="1" ht="19.95" customHeight="1">
      <c r="A120" s="55">
        <v>6</v>
      </c>
      <c r="B120" s="432" t="s">
        <v>123</v>
      </c>
      <c r="C120" s="433"/>
      <c r="D120" s="56" t="s">
        <v>84</v>
      </c>
      <c r="E120" s="56" t="s">
        <v>84</v>
      </c>
      <c r="I120" s="77"/>
    </row>
    <row r="121" spans="1:9" s="50" customFormat="1" ht="19.95" customHeight="1">
      <c r="A121" s="55">
        <v>7</v>
      </c>
      <c r="B121" s="432" t="s">
        <v>124</v>
      </c>
      <c r="C121" s="433"/>
      <c r="D121" s="56" t="s">
        <v>84</v>
      </c>
      <c r="E121" s="56" t="s">
        <v>84</v>
      </c>
      <c r="I121" s="77"/>
    </row>
    <row r="122" spans="1:9" s="50" customFormat="1" ht="19.95" customHeight="1">
      <c r="A122" s="55">
        <v>8</v>
      </c>
      <c r="B122" s="432" t="s">
        <v>125</v>
      </c>
      <c r="C122" s="433"/>
      <c r="D122" s="56" t="s">
        <v>84</v>
      </c>
      <c r="E122" s="56" t="s">
        <v>84</v>
      </c>
      <c r="I122" s="77"/>
    </row>
    <row r="123" spans="1:9" s="50" customFormat="1" ht="19.95" customHeight="1">
      <c r="A123" s="55">
        <v>9</v>
      </c>
      <c r="B123" s="432" t="s">
        <v>126</v>
      </c>
      <c r="C123" s="433"/>
      <c r="D123" s="56" t="s">
        <v>84</v>
      </c>
      <c r="E123" s="56" t="s">
        <v>84</v>
      </c>
      <c r="I123" s="77"/>
    </row>
    <row r="124" spans="1:9" s="50" customFormat="1" ht="19.95" customHeight="1">
      <c r="A124" s="55">
        <v>10</v>
      </c>
      <c r="B124" s="432" t="s">
        <v>127</v>
      </c>
      <c r="C124" s="433"/>
      <c r="D124" s="56" t="s">
        <v>84</v>
      </c>
      <c r="E124" s="56" t="s">
        <v>84</v>
      </c>
      <c r="I124" s="77"/>
    </row>
    <row r="125" spans="1:9" s="50" customFormat="1" ht="19.95" customHeight="1">
      <c r="A125" s="55">
        <v>11</v>
      </c>
      <c r="B125" s="432" t="s">
        <v>128</v>
      </c>
      <c r="C125" s="433"/>
      <c r="D125" s="56" t="s">
        <v>84</v>
      </c>
      <c r="E125" s="56" t="s">
        <v>84</v>
      </c>
      <c r="I125" s="77"/>
    </row>
    <row r="126" spans="1:9" s="50" customFormat="1" ht="19.95" customHeight="1">
      <c r="A126" s="55">
        <v>12</v>
      </c>
      <c r="B126" s="432" t="s">
        <v>129</v>
      </c>
      <c r="C126" s="433"/>
      <c r="D126" s="56" t="s">
        <v>84</v>
      </c>
      <c r="E126" s="56" t="s">
        <v>84</v>
      </c>
      <c r="I126" s="77"/>
    </row>
    <row r="127" spans="1:9" s="50" customFormat="1" ht="19.95" customHeight="1">
      <c r="A127" s="55">
        <v>13</v>
      </c>
      <c r="B127" s="432" t="s">
        <v>130</v>
      </c>
      <c r="C127" s="433"/>
      <c r="D127" s="56" t="s">
        <v>84</v>
      </c>
      <c r="E127" s="56" t="s">
        <v>84</v>
      </c>
      <c r="I127" s="77"/>
    </row>
    <row r="128" spans="1:9" s="50" customFormat="1" ht="40.200000000000003" customHeight="1">
      <c r="A128" s="55">
        <v>14</v>
      </c>
      <c r="B128" s="432" t="s">
        <v>131</v>
      </c>
      <c r="C128" s="433"/>
      <c r="D128" s="56" t="s">
        <v>84</v>
      </c>
      <c r="E128" s="56" t="s">
        <v>84</v>
      </c>
      <c r="I128" s="77"/>
    </row>
    <row r="129" spans="1:10" s="50" customFormat="1" ht="30" customHeight="1">
      <c r="A129" s="55">
        <v>15</v>
      </c>
      <c r="B129" s="432" t="s">
        <v>132</v>
      </c>
      <c r="C129" s="433"/>
      <c r="D129" s="56" t="s">
        <v>84</v>
      </c>
      <c r="E129" s="56" t="s">
        <v>84</v>
      </c>
      <c r="I129" s="77"/>
    </row>
    <row r="130" spans="1:10" s="50" customFormat="1" ht="19.95" customHeight="1">
      <c r="A130" s="55">
        <v>16</v>
      </c>
      <c r="B130" s="432" t="s">
        <v>133</v>
      </c>
      <c r="C130" s="433"/>
      <c r="D130" s="56" t="s">
        <v>84</v>
      </c>
      <c r="E130" s="56" t="s">
        <v>84</v>
      </c>
      <c r="I130" s="77"/>
    </row>
    <row r="131" spans="1:10" s="50" customFormat="1" ht="19.95" customHeight="1">
      <c r="A131" s="58"/>
      <c r="B131" s="59"/>
      <c r="C131" s="59"/>
      <c r="D131" s="60"/>
      <c r="E131" s="60"/>
      <c r="I131" s="77"/>
    </row>
    <row r="132" spans="1:10" s="50" customFormat="1" ht="19.95" customHeight="1">
      <c r="A132" s="47" t="s">
        <v>186</v>
      </c>
      <c r="B132" s="48" t="s">
        <v>134</v>
      </c>
      <c r="C132" s="49"/>
      <c r="I132" s="77"/>
    </row>
    <row r="133" spans="1:10" s="50" customFormat="1" ht="19.95" customHeight="1">
      <c r="A133" s="47"/>
      <c r="B133" s="48"/>
      <c r="C133" s="49"/>
      <c r="I133" s="77"/>
    </row>
    <row r="134" spans="1:10" s="50" customFormat="1" ht="19.95" customHeight="1">
      <c r="A134" s="50" t="s">
        <v>36</v>
      </c>
      <c r="B134" s="50" t="s">
        <v>135</v>
      </c>
      <c r="C134" s="49"/>
      <c r="I134" s="77"/>
    </row>
    <row r="135" spans="1:10" s="50" customFormat="1" ht="19.95" customHeight="1">
      <c r="A135" s="50" t="s">
        <v>36</v>
      </c>
      <c r="B135" s="49" t="s">
        <v>429</v>
      </c>
      <c r="C135" s="49"/>
      <c r="I135" s="77"/>
    </row>
    <row r="136" spans="1:10" s="50" customFormat="1" ht="19.95" customHeight="1">
      <c r="A136" s="436"/>
      <c r="B136" s="379"/>
      <c r="C136" s="379" t="s">
        <v>136</v>
      </c>
      <c r="D136" s="446" t="s">
        <v>321</v>
      </c>
      <c r="E136" s="447"/>
      <c r="F136" s="447"/>
      <c r="G136" s="448"/>
      <c r="H136" s="56" t="s">
        <v>137</v>
      </c>
      <c r="I136" s="77"/>
    </row>
    <row r="137" spans="1:10" s="50" customFormat="1" ht="22.8">
      <c r="A137" s="437"/>
      <c r="B137" s="380"/>
      <c r="C137" s="380"/>
      <c r="D137" s="61">
        <v>2021</v>
      </c>
      <c r="E137" s="62">
        <v>2022</v>
      </c>
      <c r="F137" s="62">
        <v>2023</v>
      </c>
      <c r="G137" s="63" t="s">
        <v>269</v>
      </c>
      <c r="H137" s="55" t="s">
        <v>269</v>
      </c>
      <c r="I137" s="77"/>
    </row>
    <row r="138" spans="1:10" s="50" customFormat="1" ht="39.6" customHeight="1">
      <c r="A138" s="449" t="s">
        <v>138</v>
      </c>
      <c r="B138" s="452" t="s">
        <v>139</v>
      </c>
      <c r="C138" s="64" t="s">
        <v>140</v>
      </c>
      <c r="D138" s="65">
        <v>0</v>
      </c>
      <c r="E138" s="66">
        <v>0</v>
      </c>
      <c r="F138" s="66">
        <v>0</v>
      </c>
      <c r="G138" s="86">
        <f>AVERAGE(D138:F138)</f>
        <v>0</v>
      </c>
      <c r="H138" s="87">
        <f t="shared" ref="H138:H180" si="0">G138*$I$51*0.01</f>
        <v>0</v>
      </c>
      <c r="I138" s="191"/>
    </row>
    <row r="139" spans="1:10" s="50" customFormat="1" ht="40.200000000000003" customHeight="1">
      <c r="A139" s="450"/>
      <c r="B139" s="453"/>
      <c r="C139" s="68" t="s">
        <v>141</v>
      </c>
      <c r="D139" s="69">
        <v>0</v>
      </c>
      <c r="E139" s="70">
        <v>0</v>
      </c>
      <c r="F139" s="70">
        <v>0</v>
      </c>
      <c r="G139" s="88">
        <f t="shared" ref="G139:G179" si="1">AVERAGE(D139:F139)</f>
        <v>0</v>
      </c>
      <c r="H139" s="89">
        <f t="shared" si="0"/>
        <v>0</v>
      </c>
      <c r="I139" s="77"/>
      <c r="J139" s="60"/>
    </row>
    <row r="140" spans="1:10" s="50" customFormat="1" ht="40.200000000000003" customHeight="1">
      <c r="A140" s="450"/>
      <c r="B140" s="453"/>
      <c r="C140" s="71" t="s">
        <v>142</v>
      </c>
      <c r="D140" s="65">
        <v>0</v>
      </c>
      <c r="E140" s="66">
        <v>0</v>
      </c>
      <c r="F140" s="66">
        <v>0</v>
      </c>
      <c r="G140" s="86">
        <f t="shared" si="1"/>
        <v>0</v>
      </c>
      <c r="H140" s="87">
        <f t="shared" si="0"/>
        <v>0</v>
      </c>
      <c r="I140" s="77"/>
    </row>
    <row r="141" spans="1:10" s="50" customFormat="1" ht="40.200000000000003" customHeight="1">
      <c r="A141" s="450"/>
      <c r="B141" s="453"/>
      <c r="C141" s="68" t="s">
        <v>141</v>
      </c>
      <c r="D141" s="69">
        <v>0</v>
      </c>
      <c r="E141" s="70">
        <v>0</v>
      </c>
      <c r="F141" s="70">
        <v>0</v>
      </c>
      <c r="G141" s="88">
        <f t="shared" si="1"/>
        <v>0</v>
      </c>
      <c r="H141" s="89">
        <f t="shared" si="0"/>
        <v>0</v>
      </c>
      <c r="I141" s="77"/>
    </row>
    <row r="142" spans="1:10" s="50" customFormat="1" ht="40.200000000000003" customHeight="1">
      <c r="A142" s="450"/>
      <c r="B142" s="453"/>
      <c r="C142" s="71" t="s">
        <v>143</v>
      </c>
      <c r="D142" s="65">
        <v>0</v>
      </c>
      <c r="E142" s="66">
        <v>0</v>
      </c>
      <c r="F142" s="66">
        <v>0</v>
      </c>
      <c r="G142" s="86">
        <f t="shared" si="1"/>
        <v>0</v>
      </c>
      <c r="H142" s="87">
        <f t="shared" si="0"/>
        <v>0</v>
      </c>
      <c r="I142" s="77"/>
    </row>
    <row r="143" spans="1:10" s="50" customFormat="1" ht="40.200000000000003" customHeight="1">
      <c r="A143" s="450"/>
      <c r="B143" s="453"/>
      <c r="C143" s="68" t="s">
        <v>141</v>
      </c>
      <c r="D143" s="69">
        <v>0</v>
      </c>
      <c r="E143" s="70">
        <v>0</v>
      </c>
      <c r="F143" s="70">
        <v>0</v>
      </c>
      <c r="G143" s="88">
        <f t="shared" si="1"/>
        <v>0</v>
      </c>
      <c r="H143" s="89">
        <f t="shared" si="0"/>
        <v>0</v>
      </c>
      <c r="I143" s="77"/>
    </row>
    <row r="144" spans="1:10" s="50" customFormat="1" ht="40.200000000000003" customHeight="1">
      <c r="A144" s="450"/>
      <c r="B144" s="453"/>
      <c r="C144" s="71" t="s">
        <v>144</v>
      </c>
      <c r="D144" s="65">
        <v>0</v>
      </c>
      <c r="E144" s="66">
        <v>0</v>
      </c>
      <c r="F144" s="66">
        <v>0</v>
      </c>
      <c r="G144" s="86">
        <f t="shared" si="1"/>
        <v>0</v>
      </c>
      <c r="H144" s="87">
        <f t="shared" si="0"/>
        <v>0</v>
      </c>
      <c r="I144" s="77"/>
    </row>
    <row r="145" spans="1:9" s="50" customFormat="1" ht="40.200000000000003" customHeight="1">
      <c r="A145" s="450"/>
      <c r="B145" s="453"/>
      <c r="C145" s="68" t="s">
        <v>141</v>
      </c>
      <c r="D145" s="69">
        <v>0</v>
      </c>
      <c r="E145" s="70">
        <v>0</v>
      </c>
      <c r="F145" s="70">
        <v>0</v>
      </c>
      <c r="G145" s="88">
        <f t="shared" si="1"/>
        <v>0</v>
      </c>
      <c r="H145" s="89">
        <f t="shared" si="0"/>
        <v>0</v>
      </c>
      <c r="I145" s="77"/>
    </row>
    <row r="146" spans="1:9" s="50" customFormat="1" ht="40.200000000000003" customHeight="1">
      <c r="A146" s="450"/>
      <c r="B146" s="453"/>
      <c r="C146" s="71" t="s">
        <v>145</v>
      </c>
      <c r="D146" s="65">
        <v>0</v>
      </c>
      <c r="E146" s="66">
        <v>0</v>
      </c>
      <c r="F146" s="66">
        <v>0</v>
      </c>
      <c r="G146" s="86">
        <f t="shared" si="1"/>
        <v>0</v>
      </c>
      <c r="H146" s="87">
        <f t="shared" si="0"/>
        <v>0</v>
      </c>
      <c r="I146" s="77"/>
    </row>
    <row r="147" spans="1:9" s="50" customFormat="1" ht="40.200000000000003" customHeight="1">
      <c r="A147" s="450"/>
      <c r="B147" s="453"/>
      <c r="C147" s="68" t="s">
        <v>141</v>
      </c>
      <c r="D147" s="69">
        <v>0</v>
      </c>
      <c r="E147" s="70">
        <v>0</v>
      </c>
      <c r="F147" s="70">
        <v>0</v>
      </c>
      <c r="G147" s="88">
        <f t="shared" si="1"/>
        <v>0</v>
      </c>
      <c r="H147" s="89">
        <f t="shared" si="0"/>
        <v>0</v>
      </c>
      <c r="I147" s="77"/>
    </row>
    <row r="148" spans="1:9" s="50" customFormat="1" ht="40.200000000000003" customHeight="1">
      <c r="A148" s="450"/>
      <c r="B148" s="453"/>
      <c r="C148" s="71" t="s">
        <v>146</v>
      </c>
      <c r="D148" s="65">
        <v>0</v>
      </c>
      <c r="E148" s="66">
        <v>0</v>
      </c>
      <c r="F148" s="66">
        <v>0</v>
      </c>
      <c r="G148" s="86">
        <f t="shared" si="1"/>
        <v>0</v>
      </c>
      <c r="H148" s="87">
        <f t="shared" si="0"/>
        <v>0</v>
      </c>
      <c r="I148" s="77"/>
    </row>
    <row r="149" spans="1:9" s="50" customFormat="1" ht="40.200000000000003" customHeight="1">
      <c r="A149" s="450"/>
      <c r="B149" s="453"/>
      <c r="C149" s="68" t="s">
        <v>141</v>
      </c>
      <c r="D149" s="69">
        <v>0</v>
      </c>
      <c r="E149" s="70">
        <v>0</v>
      </c>
      <c r="F149" s="70">
        <v>0</v>
      </c>
      <c r="G149" s="88">
        <f t="shared" si="1"/>
        <v>0</v>
      </c>
      <c r="H149" s="89">
        <f t="shared" si="0"/>
        <v>0</v>
      </c>
      <c r="I149" s="77"/>
    </row>
    <row r="150" spans="1:9" s="50" customFormat="1" ht="40.200000000000003" customHeight="1">
      <c r="A150" s="450"/>
      <c r="B150" s="453"/>
      <c r="C150" s="71" t="s">
        <v>147</v>
      </c>
      <c r="D150" s="65">
        <v>0</v>
      </c>
      <c r="E150" s="66">
        <v>0</v>
      </c>
      <c r="F150" s="66">
        <v>0</v>
      </c>
      <c r="G150" s="86">
        <f t="shared" si="1"/>
        <v>0</v>
      </c>
      <c r="H150" s="87">
        <f t="shared" si="0"/>
        <v>0</v>
      </c>
      <c r="I150" s="77"/>
    </row>
    <row r="151" spans="1:9" s="50" customFormat="1" ht="40.200000000000003" customHeight="1">
      <c r="A151" s="450"/>
      <c r="B151" s="453"/>
      <c r="C151" s="71" t="s">
        <v>148</v>
      </c>
      <c r="D151" s="65">
        <v>0</v>
      </c>
      <c r="E151" s="66">
        <v>0</v>
      </c>
      <c r="F151" s="66">
        <v>0</v>
      </c>
      <c r="G151" s="86">
        <f t="shared" si="1"/>
        <v>0</v>
      </c>
      <c r="H151" s="87">
        <f t="shared" si="0"/>
        <v>0</v>
      </c>
      <c r="I151" s="77"/>
    </row>
    <row r="152" spans="1:9" s="50" customFormat="1" ht="40.200000000000003" customHeight="1">
      <c r="A152" s="450"/>
      <c r="B152" s="454"/>
      <c r="C152" s="68" t="s">
        <v>141</v>
      </c>
      <c r="D152" s="69">
        <v>0</v>
      </c>
      <c r="E152" s="70">
        <v>0</v>
      </c>
      <c r="F152" s="70">
        <v>0</v>
      </c>
      <c r="G152" s="88">
        <f t="shared" si="1"/>
        <v>0</v>
      </c>
      <c r="H152" s="89">
        <f t="shared" si="0"/>
        <v>0</v>
      </c>
      <c r="I152" s="77"/>
    </row>
    <row r="153" spans="1:9" s="50" customFormat="1" ht="40.200000000000003" customHeight="1">
      <c r="A153" s="450"/>
      <c r="B153" s="452" t="s">
        <v>149</v>
      </c>
      <c r="C153" s="72" t="s">
        <v>150</v>
      </c>
      <c r="D153" s="73">
        <v>0</v>
      </c>
      <c r="E153" s="74">
        <v>0</v>
      </c>
      <c r="F153" s="74">
        <v>0</v>
      </c>
      <c r="G153" s="90">
        <f t="shared" si="1"/>
        <v>0</v>
      </c>
      <c r="H153" s="91">
        <f t="shared" si="0"/>
        <v>0</v>
      </c>
      <c r="I153" s="77"/>
    </row>
    <row r="154" spans="1:9" s="50" customFormat="1" ht="40.200000000000003" customHeight="1">
      <c r="A154" s="450"/>
      <c r="B154" s="453"/>
      <c r="C154" s="72" t="s">
        <v>151</v>
      </c>
      <c r="D154" s="73">
        <v>0</v>
      </c>
      <c r="E154" s="74">
        <v>0</v>
      </c>
      <c r="F154" s="74">
        <v>0</v>
      </c>
      <c r="G154" s="90">
        <f t="shared" si="1"/>
        <v>0</v>
      </c>
      <c r="H154" s="91">
        <f t="shared" si="0"/>
        <v>0</v>
      </c>
      <c r="I154" s="77"/>
    </row>
    <row r="155" spans="1:9" s="50" customFormat="1" ht="40.200000000000003" customHeight="1">
      <c r="A155" s="450"/>
      <c r="B155" s="453"/>
      <c r="C155" s="72" t="s">
        <v>152</v>
      </c>
      <c r="D155" s="73">
        <v>0</v>
      </c>
      <c r="E155" s="74">
        <v>0</v>
      </c>
      <c r="F155" s="74">
        <v>0</v>
      </c>
      <c r="G155" s="90">
        <f t="shared" si="1"/>
        <v>0</v>
      </c>
      <c r="H155" s="91">
        <f t="shared" si="0"/>
        <v>0</v>
      </c>
      <c r="I155" s="77"/>
    </row>
    <row r="156" spans="1:9" s="50" customFormat="1" ht="40.200000000000003" customHeight="1">
      <c r="A156" s="450"/>
      <c r="B156" s="453"/>
      <c r="C156" s="72" t="s">
        <v>153</v>
      </c>
      <c r="D156" s="73">
        <v>0</v>
      </c>
      <c r="E156" s="74">
        <v>0</v>
      </c>
      <c r="F156" s="74">
        <v>0</v>
      </c>
      <c r="G156" s="90">
        <f t="shared" si="1"/>
        <v>0</v>
      </c>
      <c r="H156" s="91">
        <f t="shared" si="0"/>
        <v>0</v>
      </c>
      <c r="I156" s="77"/>
    </row>
    <row r="157" spans="1:9" s="50" customFormat="1" ht="40.200000000000003" customHeight="1">
      <c r="A157" s="450"/>
      <c r="B157" s="453"/>
      <c r="C157" s="71" t="s">
        <v>154</v>
      </c>
      <c r="D157" s="65">
        <v>0</v>
      </c>
      <c r="E157" s="66">
        <v>0</v>
      </c>
      <c r="F157" s="66">
        <v>0</v>
      </c>
      <c r="G157" s="86">
        <f t="shared" si="1"/>
        <v>0</v>
      </c>
      <c r="H157" s="87">
        <f t="shared" si="0"/>
        <v>0</v>
      </c>
      <c r="I157" s="77"/>
    </row>
    <row r="158" spans="1:9" s="50" customFormat="1" ht="40.200000000000003" customHeight="1">
      <c r="A158" s="450"/>
      <c r="B158" s="453"/>
      <c r="C158" s="68" t="s">
        <v>141</v>
      </c>
      <c r="D158" s="69">
        <v>0</v>
      </c>
      <c r="E158" s="70">
        <v>0</v>
      </c>
      <c r="F158" s="70">
        <v>0</v>
      </c>
      <c r="G158" s="88">
        <f t="shared" si="1"/>
        <v>0</v>
      </c>
      <c r="H158" s="89">
        <f t="shared" si="0"/>
        <v>0</v>
      </c>
      <c r="I158" s="77"/>
    </row>
    <row r="159" spans="1:9" s="50" customFormat="1" ht="40.200000000000003" customHeight="1">
      <c r="A159" s="450"/>
      <c r="B159" s="453"/>
      <c r="C159" s="71" t="s">
        <v>155</v>
      </c>
      <c r="D159" s="65">
        <v>0</v>
      </c>
      <c r="E159" s="66">
        <v>0</v>
      </c>
      <c r="F159" s="66">
        <v>0</v>
      </c>
      <c r="G159" s="86">
        <f t="shared" si="1"/>
        <v>0</v>
      </c>
      <c r="H159" s="87">
        <f t="shared" si="0"/>
        <v>0</v>
      </c>
      <c r="I159" s="77"/>
    </row>
    <row r="160" spans="1:9" s="50" customFormat="1" ht="40.200000000000003" customHeight="1">
      <c r="A160" s="450"/>
      <c r="B160" s="453"/>
      <c r="C160" s="68" t="s">
        <v>141</v>
      </c>
      <c r="D160" s="69">
        <v>0</v>
      </c>
      <c r="E160" s="70">
        <v>0</v>
      </c>
      <c r="F160" s="70">
        <v>0</v>
      </c>
      <c r="G160" s="88">
        <f t="shared" si="1"/>
        <v>0</v>
      </c>
      <c r="H160" s="89">
        <f t="shared" si="0"/>
        <v>0</v>
      </c>
      <c r="I160" s="77"/>
    </row>
    <row r="161" spans="1:9" s="50" customFormat="1" ht="40.200000000000003" customHeight="1">
      <c r="A161" s="450"/>
      <c r="B161" s="454"/>
      <c r="C161" s="72" t="s">
        <v>156</v>
      </c>
      <c r="D161" s="73">
        <v>0</v>
      </c>
      <c r="E161" s="74">
        <v>0</v>
      </c>
      <c r="F161" s="74">
        <v>0</v>
      </c>
      <c r="G161" s="90">
        <f t="shared" si="1"/>
        <v>0</v>
      </c>
      <c r="H161" s="91">
        <f t="shared" si="0"/>
        <v>0</v>
      </c>
      <c r="I161" s="77"/>
    </row>
    <row r="162" spans="1:9" s="50" customFormat="1" ht="40.200000000000003" customHeight="1">
      <c r="A162" s="450"/>
      <c r="B162" s="452" t="s">
        <v>157</v>
      </c>
      <c r="C162" s="72" t="s">
        <v>158</v>
      </c>
      <c r="D162" s="73">
        <v>0</v>
      </c>
      <c r="E162" s="74">
        <v>0</v>
      </c>
      <c r="F162" s="74">
        <v>0</v>
      </c>
      <c r="G162" s="90">
        <f t="shared" si="1"/>
        <v>0</v>
      </c>
      <c r="H162" s="91">
        <f t="shared" si="0"/>
        <v>0</v>
      </c>
      <c r="I162" s="77"/>
    </row>
    <row r="163" spans="1:9" s="50" customFormat="1" ht="40.200000000000003" customHeight="1">
      <c r="A163" s="450"/>
      <c r="B163" s="453"/>
      <c r="C163" s="72" t="s">
        <v>159</v>
      </c>
      <c r="D163" s="73">
        <v>0</v>
      </c>
      <c r="E163" s="74">
        <v>0</v>
      </c>
      <c r="F163" s="74">
        <v>0</v>
      </c>
      <c r="G163" s="90">
        <f t="shared" si="1"/>
        <v>0</v>
      </c>
      <c r="H163" s="91">
        <f t="shared" si="0"/>
        <v>0</v>
      </c>
      <c r="I163" s="77"/>
    </row>
    <row r="164" spans="1:9" s="50" customFormat="1" ht="40.200000000000003" customHeight="1">
      <c r="A164" s="450"/>
      <c r="B164" s="453"/>
      <c r="C164" s="72" t="s">
        <v>160</v>
      </c>
      <c r="D164" s="73">
        <v>0</v>
      </c>
      <c r="E164" s="74">
        <v>0</v>
      </c>
      <c r="F164" s="74">
        <v>0</v>
      </c>
      <c r="G164" s="90">
        <f t="shared" si="1"/>
        <v>0</v>
      </c>
      <c r="H164" s="91">
        <f t="shared" si="0"/>
        <v>0</v>
      </c>
      <c r="I164" s="77"/>
    </row>
    <row r="165" spans="1:9" s="50" customFormat="1" ht="40.200000000000003" customHeight="1">
      <c r="A165" s="450"/>
      <c r="B165" s="453"/>
      <c r="C165" s="72" t="s">
        <v>161</v>
      </c>
      <c r="D165" s="73">
        <v>0</v>
      </c>
      <c r="E165" s="74">
        <v>0</v>
      </c>
      <c r="F165" s="74">
        <v>0</v>
      </c>
      <c r="G165" s="90">
        <f t="shared" si="1"/>
        <v>0</v>
      </c>
      <c r="H165" s="91">
        <f t="shared" si="0"/>
        <v>0</v>
      </c>
      <c r="I165" s="77"/>
    </row>
    <row r="166" spans="1:9" s="50" customFormat="1" ht="40.200000000000003" customHeight="1">
      <c r="A166" s="450"/>
      <c r="B166" s="453"/>
      <c r="C166" s="72" t="s">
        <v>162</v>
      </c>
      <c r="D166" s="73">
        <v>0</v>
      </c>
      <c r="E166" s="74">
        <v>0</v>
      </c>
      <c r="F166" s="74">
        <v>0</v>
      </c>
      <c r="G166" s="90">
        <f t="shared" si="1"/>
        <v>0</v>
      </c>
      <c r="H166" s="91">
        <f t="shared" si="0"/>
        <v>0</v>
      </c>
      <c r="I166" s="77"/>
    </row>
    <row r="167" spans="1:9" s="50" customFormat="1" ht="40.200000000000003" customHeight="1">
      <c r="A167" s="450"/>
      <c r="B167" s="453"/>
      <c r="C167" s="72" t="s">
        <v>163</v>
      </c>
      <c r="D167" s="73">
        <v>0</v>
      </c>
      <c r="E167" s="74">
        <v>0</v>
      </c>
      <c r="F167" s="74">
        <v>0</v>
      </c>
      <c r="G167" s="90">
        <f t="shared" si="1"/>
        <v>0</v>
      </c>
      <c r="H167" s="91">
        <f t="shared" si="0"/>
        <v>0</v>
      </c>
      <c r="I167" s="77"/>
    </row>
    <row r="168" spans="1:9" s="50" customFormat="1" ht="40.200000000000003" customHeight="1">
      <c r="A168" s="450"/>
      <c r="B168" s="454"/>
      <c r="C168" s="72" t="s">
        <v>164</v>
      </c>
      <c r="D168" s="73">
        <v>0</v>
      </c>
      <c r="E168" s="74">
        <v>0</v>
      </c>
      <c r="F168" s="74">
        <v>0</v>
      </c>
      <c r="G168" s="90">
        <f t="shared" si="1"/>
        <v>0</v>
      </c>
      <c r="H168" s="91">
        <f t="shared" si="0"/>
        <v>0</v>
      </c>
      <c r="I168" s="77"/>
    </row>
    <row r="169" spans="1:9" s="50" customFormat="1" ht="40.200000000000003" customHeight="1">
      <c r="A169" s="450"/>
      <c r="B169" s="455" t="s">
        <v>201</v>
      </c>
      <c r="C169" s="72" t="s">
        <v>165</v>
      </c>
      <c r="D169" s="73">
        <v>0</v>
      </c>
      <c r="E169" s="74">
        <v>0</v>
      </c>
      <c r="F169" s="74">
        <v>0</v>
      </c>
      <c r="G169" s="90">
        <f t="shared" si="1"/>
        <v>0</v>
      </c>
      <c r="H169" s="91">
        <f t="shared" si="0"/>
        <v>0</v>
      </c>
      <c r="I169" s="77"/>
    </row>
    <row r="170" spans="1:9" s="50" customFormat="1" ht="40.200000000000003" customHeight="1">
      <c r="A170" s="450"/>
      <c r="B170" s="456"/>
      <c r="C170" s="72" t="s">
        <v>166</v>
      </c>
      <c r="D170" s="73">
        <v>0</v>
      </c>
      <c r="E170" s="74">
        <v>0</v>
      </c>
      <c r="F170" s="74">
        <v>0</v>
      </c>
      <c r="G170" s="90">
        <f t="shared" si="1"/>
        <v>0</v>
      </c>
      <c r="H170" s="91">
        <f t="shared" si="0"/>
        <v>0</v>
      </c>
      <c r="I170" s="77"/>
    </row>
    <row r="171" spans="1:9" s="50" customFormat="1" ht="40.200000000000003" customHeight="1">
      <c r="A171" s="450"/>
      <c r="B171" s="456"/>
      <c r="C171" s="72" t="s">
        <v>167</v>
      </c>
      <c r="D171" s="73">
        <v>0</v>
      </c>
      <c r="E171" s="74">
        <v>0</v>
      </c>
      <c r="F171" s="74">
        <v>0</v>
      </c>
      <c r="G171" s="90">
        <f t="shared" si="1"/>
        <v>0</v>
      </c>
      <c r="H171" s="91">
        <f t="shared" si="0"/>
        <v>0</v>
      </c>
      <c r="I171" s="77"/>
    </row>
    <row r="172" spans="1:9" s="50" customFormat="1" ht="40.200000000000003" customHeight="1">
      <c r="A172" s="450"/>
      <c r="B172" s="456"/>
      <c r="C172" s="72" t="s">
        <v>168</v>
      </c>
      <c r="D172" s="73">
        <v>0</v>
      </c>
      <c r="E172" s="74">
        <v>0</v>
      </c>
      <c r="F172" s="74">
        <v>0</v>
      </c>
      <c r="G172" s="90">
        <f t="shared" si="1"/>
        <v>0</v>
      </c>
      <c r="H172" s="91">
        <f t="shared" si="0"/>
        <v>0</v>
      </c>
      <c r="I172" s="77"/>
    </row>
    <row r="173" spans="1:9" s="50" customFormat="1" ht="40.200000000000003" customHeight="1">
      <c r="A173" s="451"/>
      <c r="B173" s="457"/>
      <c r="C173" s="72" t="s">
        <v>169</v>
      </c>
      <c r="D173" s="73">
        <v>0</v>
      </c>
      <c r="E173" s="74">
        <v>0</v>
      </c>
      <c r="F173" s="74">
        <v>0</v>
      </c>
      <c r="G173" s="90">
        <f t="shared" si="1"/>
        <v>0</v>
      </c>
      <c r="H173" s="91">
        <f t="shared" si="0"/>
        <v>0</v>
      </c>
      <c r="I173" s="77"/>
    </row>
    <row r="174" spans="1:9" s="50" customFormat="1" ht="40.200000000000003" customHeight="1">
      <c r="A174" s="438" t="s">
        <v>170</v>
      </c>
      <c r="B174" s="440"/>
      <c r="C174" s="72" t="s">
        <v>171</v>
      </c>
      <c r="D174" s="73">
        <v>0</v>
      </c>
      <c r="E174" s="74">
        <v>0</v>
      </c>
      <c r="F174" s="74">
        <v>0</v>
      </c>
      <c r="G174" s="90">
        <f t="shared" si="1"/>
        <v>0</v>
      </c>
      <c r="H174" s="91">
        <f t="shared" si="0"/>
        <v>0</v>
      </c>
      <c r="I174" s="77"/>
    </row>
    <row r="175" spans="1:9" s="50" customFormat="1" ht="40.200000000000003" customHeight="1">
      <c r="A175" s="438"/>
      <c r="B175" s="440"/>
      <c r="C175" s="72" t="s">
        <v>172</v>
      </c>
      <c r="D175" s="73">
        <v>0</v>
      </c>
      <c r="E175" s="74">
        <v>0</v>
      </c>
      <c r="F175" s="74">
        <v>0</v>
      </c>
      <c r="G175" s="90">
        <f t="shared" si="1"/>
        <v>0</v>
      </c>
      <c r="H175" s="91">
        <f t="shared" si="0"/>
        <v>0</v>
      </c>
      <c r="I175" s="77"/>
    </row>
    <row r="176" spans="1:9" s="50" customFormat="1" ht="40.200000000000003" customHeight="1">
      <c r="A176" s="438"/>
      <c r="B176" s="440"/>
      <c r="C176" s="72" t="s">
        <v>173</v>
      </c>
      <c r="D176" s="73">
        <v>0</v>
      </c>
      <c r="E176" s="74">
        <v>0</v>
      </c>
      <c r="F176" s="74">
        <v>0</v>
      </c>
      <c r="G176" s="90">
        <f t="shared" si="1"/>
        <v>0</v>
      </c>
      <c r="H176" s="91">
        <f t="shared" si="0"/>
        <v>0</v>
      </c>
      <c r="I176" s="77"/>
    </row>
    <row r="177" spans="1:11" s="50" customFormat="1" ht="40.200000000000003" customHeight="1">
      <c r="A177" s="438"/>
      <c r="B177" s="440"/>
      <c r="C177" s="72" t="s">
        <v>174</v>
      </c>
      <c r="D177" s="73">
        <v>0</v>
      </c>
      <c r="E177" s="74">
        <v>0</v>
      </c>
      <c r="F177" s="74">
        <v>0</v>
      </c>
      <c r="G177" s="90">
        <f t="shared" si="1"/>
        <v>0</v>
      </c>
      <c r="H177" s="91">
        <f t="shared" si="0"/>
        <v>0</v>
      </c>
      <c r="I177" s="77"/>
    </row>
    <row r="178" spans="1:11" s="50" customFormat="1" ht="40.200000000000003" customHeight="1">
      <c r="A178" s="438"/>
      <c r="B178" s="440"/>
      <c r="C178" s="72" t="s">
        <v>175</v>
      </c>
      <c r="D178" s="73">
        <v>0</v>
      </c>
      <c r="E178" s="74">
        <v>0</v>
      </c>
      <c r="F178" s="74">
        <v>0</v>
      </c>
      <c r="G178" s="90">
        <f t="shared" si="1"/>
        <v>0</v>
      </c>
      <c r="H178" s="91">
        <f t="shared" si="0"/>
        <v>0</v>
      </c>
      <c r="I178" s="77"/>
    </row>
    <row r="179" spans="1:11" s="50" customFormat="1" ht="40.200000000000003" customHeight="1" thickBot="1">
      <c r="A179" s="439"/>
      <c r="B179" s="441"/>
      <c r="C179" s="219" t="s">
        <v>176</v>
      </c>
      <c r="D179" s="200">
        <v>0</v>
      </c>
      <c r="E179" s="201">
        <v>0</v>
      </c>
      <c r="F179" s="201">
        <v>0</v>
      </c>
      <c r="G179" s="202">
        <f t="shared" si="1"/>
        <v>0</v>
      </c>
      <c r="H179" s="203">
        <f t="shared" si="0"/>
        <v>0</v>
      </c>
      <c r="I179" s="76"/>
      <c r="K179" s="60"/>
    </row>
    <row r="180" spans="1:11" s="50" customFormat="1" ht="40.200000000000003" customHeight="1" thickTop="1">
      <c r="A180" s="205" t="s">
        <v>480</v>
      </c>
      <c r="B180" s="224"/>
      <c r="C180" s="206" t="s">
        <v>230</v>
      </c>
      <c r="D180" s="228">
        <f>SUM(D138,D140,D142,D144,D146,D148,D150,D151,D153,D154,D155,D156,D157,D159,D161,D162,D163,D164,D165,D166,D167,D168,D169,D170,D171,D172,D173,D174,D175,D176,D177,D178,D179)</f>
        <v>0</v>
      </c>
      <c r="E180" s="229">
        <f t="shared" ref="E180:F180" si="2">SUM(E138,E140,E142,E144,E146,E148,E150,E151,E153,E154,E155,E156,E157,E159,E161,E162,E163,E164,E165,E166,E167,E168,E169,E170,E171,E172,E173,E174,E175,E176,E177,E178,E179)</f>
        <v>0</v>
      </c>
      <c r="F180" s="229">
        <f t="shared" si="2"/>
        <v>0</v>
      </c>
      <c r="G180" s="204">
        <f>AVERAGE(D180:F180)</f>
        <v>0</v>
      </c>
      <c r="H180" s="179">
        <f t="shared" si="0"/>
        <v>0</v>
      </c>
      <c r="I180" s="76"/>
      <c r="K180" s="60"/>
    </row>
    <row r="181" spans="1:11" s="50" customFormat="1" ht="19.2" customHeight="1">
      <c r="A181" s="50" t="s">
        <v>177</v>
      </c>
      <c r="B181" s="60" t="s">
        <v>178</v>
      </c>
      <c r="C181" s="59"/>
      <c r="D181" s="59"/>
      <c r="E181" s="59"/>
      <c r="F181" s="59"/>
      <c r="G181" s="59"/>
      <c r="H181" s="59"/>
      <c r="I181" s="76"/>
      <c r="J181" s="59"/>
      <c r="K181" s="59"/>
    </row>
    <row r="182" spans="1:11" s="50" customFormat="1" ht="19.2" customHeight="1">
      <c r="A182" s="49"/>
      <c r="B182" s="50" t="s">
        <v>179</v>
      </c>
      <c r="C182" s="49"/>
      <c r="D182" s="49"/>
      <c r="E182" s="49"/>
      <c r="F182" s="49"/>
      <c r="G182" s="49"/>
      <c r="H182" s="49"/>
      <c r="I182" s="77"/>
      <c r="J182" s="49"/>
      <c r="K182" s="49"/>
    </row>
    <row r="183" spans="1:11" s="50" customFormat="1" ht="19.2" customHeight="1">
      <c r="A183" s="49"/>
      <c r="C183" s="49"/>
      <c r="D183" s="49"/>
      <c r="E183" s="49"/>
      <c r="F183" s="49"/>
      <c r="G183" s="49"/>
      <c r="H183" s="49"/>
      <c r="I183" s="77"/>
      <c r="J183" s="49"/>
      <c r="K183" s="49"/>
    </row>
    <row r="184" spans="1:11" s="48" customFormat="1" ht="19.95" customHeight="1">
      <c r="A184" s="47" t="s">
        <v>202</v>
      </c>
      <c r="B184" s="78" t="s">
        <v>256</v>
      </c>
      <c r="C184" s="78"/>
      <c r="D184" s="52"/>
      <c r="E184" s="52"/>
      <c r="I184" s="192"/>
    </row>
    <row r="185" spans="1:11" s="50" customFormat="1" ht="19.95" customHeight="1">
      <c r="A185" s="436"/>
      <c r="B185" s="442" t="s">
        <v>260</v>
      </c>
      <c r="C185" s="443"/>
      <c r="D185" s="446" t="s">
        <v>254</v>
      </c>
      <c r="E185" s="447"/>
      <c r="F185" s="447"/>
      <c r="G185" s="448"/>
      <c r="H185" s="51"/>
      <c r="I185" s="49"/>
    </row>
    <row r="186" spans="1:11" s="50" customFormat="1" ht="22.8">
      <c r="A186" s="437"/>
      <c r="B186" s="444"/>
      <c r="C186" s="445"/>
      <c r="D186" s="61">
        <v>2021</v>
      </c>
      <c r="E186" s="62">
        <v>2022</v>
      </c>
      <c r="F186" s="80">
        <v>2023</v>
      </c>
      <c r="G186" s="218" t="s">
        <v>269</v>
      </c>
      <c r="H186" s="51"/>
      <c r="I186" s="49"/>
    </row>
    <row r="187" spans="1:11" s="50" customFormat="1" ht="27" customHeight="1">
      <c r="A187" s="55">
        <v>1</v>
      </c>
      <c r="B187" s="432" t="s">
        <v>258</v>
      </c>
      <c r="C187" s="433"/>
      <c r="D187" s="73">
        <v>0</v>
      </c>
      <c r="E187" s="74">
        <v>0</v>
      </c>
      <c r="F187" s="81">
        <v>0</v>
      </c>
      <c r="G187" s="92">
        <f>AVERAGE(D187:F187)</f>
        <v>0</v>
      </c>
      <c r="I187" s="77"/>
    </row>
    <row r="188" spans="1:11" s="50" customFormat="1" ht="27" customHeight="1">
      <c r="A188" s="55">
        <v>2</v>
      </c>
      <c r="B188" s="432" t="s">
        <v>259</v>
      </c>
      <c r="C188" s="433"/>
      <c r="D188" s="73">
        <v>0</v>
      </c>
      <c r="E188" s="74">
        <v>0</v>
      </c>
      <c r="F188" s="81">
        <v>0</v>
      </c>
      <c r="G188" s="92">
        <f>AVERAGE(D188:F188)</f>
        <v>0</v>
      </c>
      <c r="I188" s="77"/>
    </row>
    <row r="190" spans="1:11" s="50" customFormat="1" ht="19.95" customHeight="1">
      <c r="A190" s="47" t="s">
        <v>257</v>
      </c>
      <c r="B190" s="48" t="s">
        <v>306</v>
      </c>
      <c r="C190" s="49"/>
      <c r="I190" s="77"/>
    </row>
    <row r="191" spans="1:11" ht="27" customHeight="1">
      <c r="A191" s="216">
        <v>1</v>
      </c>
      <c r="B191" s="397" t="s">
        <v>241</v>
      </c>
      <c r="C191" s="397"/>
      <c r="D191" s="211"/>
    </row>
    <row r="192" spans="1:11" ht="27" customHeight="1">
      <c r="A192" s="216">
        <v>2</v>
      </c>
      <c r="B192" s="397" t="s">
        <v>242</v>
      </c>
      <c r="C192" s="397"/>
      <c r="D192" s="211"/>
    </row>
    <row r="193" spans="1:9" ht="27" customHeight="1">
      <c r="A193" s="216">
        <v>3</v>
      </c>
      <c r="B193" s="397" t="s">
        <v>243</v>
      </c>
      <c r="C193" s="397"/>
      <c r="D193" s="211"/>
    </row>
    <row r="194" spans="1:9" ht="27" customHeight="1">
      <c r="A194" s="216">
        <v>4</v>
      </c>
      <c r="B194" s="397" t="s">
        <v>244</v>
      </c>
      <c r="C194" s="397"/>
      <c r="D194" s="211"/>
    </row>
    <row r="195" spans="1:9" ht="27" customHeight="1">
      <c r="A195" s="216">
        <v>5</v>
      </c>
      <c r="B195" s="397" t="s">
        <v>245</v>
      </c>
      <c r="C195" s="397"/>
      <c r="D195" s="211"/>
    </row>
    <row r="196" spans="1:9" ht="27" customHeight="1">
      <c r="A196" s="216">
        <v>6</v>
      </c>
      <c r="B196" s="397" t="s">
        <v>246</v>
      </c>
      <c r="C196" s="397"/>
      <c r="D196" s="211"/>
    </row>
    <row r="197" spans="1:9" ht="27" customHeight="1">
      <c r="A197" s="388">
        <v>7</v>
      </c>
      <c r="B197" s="392" t="s">
        <v>307</v>
      </c>
      <c r="C197" s="392"/>
      <c r="D197" s="82"/>
    </row>
    <row r="198" spans="1:9" ht="27" customHeight="1">
      <c r="A198" s="388"/>
      <c r="B198" s="382" t="s">
        <v>247</v>
      </c>
      <c r="C198" s="382"/>
      <c r="D198" s="83"/>
    </row>
    <row r="199" spans="1:9" ht="27" customHeight="1">
      <c r="A199" s="388">
        <v>8</v>
      </c>
      <c r="B199" s="392" t="s">
        <v>307</v>
      </c>
      <c r="C199" s="392"/>
      <c r="D199" s="82"/>
    </row>
    <row r="200" spans="1:9" ht="27" customHeight="1">
      <c r="A200" s="388"/>
      <c r="B200" s="382" t="s">
        <v>247</v>
      </c>
      <c r="C200" s="382"/>
      <c r="D200" s="83"/>
    </row>
    <row r="201" spans="1:9" ht="27" customHeight="1">
      <c r="A201" s="388">
        <v>9</v>
      </c>
      <c r="B201" s="392" t="s">
        <v>307</v>
      </c>
      <c r="C201" s="392"/>
      <c r="D201" s="82"/>
    </row>
    <row r="202" spans="1:9" ht="27" customHeight="1">
      <c r="A202" s="388"/>
      <c r="B202" s="382" t="s">
        <v>247</v>
      </c>
      <c r="C202" s="382"/>
      <c r="D202" s="83"/>
    </row>
    <row r="204" spans="1:9" s="50" customFormat="1" ht="19.95" customHeight="1">
      <c r="A204" s="47" t="s">
        <v>308</v>
      </c>
      <c r="B204" s="48" t="s">
        <v>309</v>
      </c>
      <c r="C204" s="49"/>
      <c r="I204" s="77"/>
    </row>
    <row r="205" spans="1:9" ht="27" customHeight="1">
      <c r="A205" s="216">
        <v>1</v>
      </c>
      <c r="B205" s="397" t="s">
        <v>329</v>
      </c>
      <c r="C205" s="397"/>
      <c r="D205" s="211"/>
    </row>
    <row r="206" spans="1:9" ht="27" customHeight="1">
      <c r="A206" s="216">
        <v>2</v>
      </c>
      <c r="B206" s="397" t="s">
        <v>325</v>
      </c>
      <c r="C206" s="397"/>
      <c r="D206" s="211"/>
    </row>
    <row r="207" spans="1:9" ht="27" customHeight="1">
      <c r="A207" s="216">
        <v>3</v>
      </c>
      <c r="B207" s="397" t="s">
        <v>326</v>
      </c>
      <c r="C207" s="397"/>
      <c r="D207" s="211"/>
    </row>
    <row r="208" spans="1:9" ht="27" customHeight="1">
      <c r="A208" s="216">
        <v>4</v>
      </c>
      <c r="B208" s="397" t="s">
        <v>327</v>
      </c>
      <c r="C208" s="397"/>
      <c r="D208" s="211"/>
    </row>
    <row r="209" spans="1:4" ht="27" customHeight="1">
      <c r="A209" s="216">
        <v>5</v>
      </c>
      <c r="B209" s="397" t="s">
        <v>328</v>
      </c>
      <c r="C209" s="397"/>
      <c r="D209" s="211"/>
    </row>
    <row r="210" spans="1:4" ht="27" customHeight="1">
      <c r="A210" s="216">
        <v>6</v>
      </c>
      <c r="B210" s="397" t="s">
        <v>58</v>
      </c>
      <c r="C210" s="397"/>
      <c r="D210" s="84" t="s">
        <v>25</v>
      </c>
    </row>
    <row r="211" spans="1:4" ht="27" customHeight="1">
      <c r="A211" s="216">
        <v>7</v>
      </c>
      <c r="B211" s="397" t="s">
        <v>59</v>
      </c>
      <c r="C211" s="397"/>
      <c r="D211" s="84" t="s">
        <v>25</v>
      </c>
    </row>
    <row r="212" spans="1:4" ht="27" customHeight="1">
      <c r="A212" s="216">
        <v>8</v>
      </c>
      <c r="B212" s="397" t="s">
        <v>60</v>
      </c>
      <c r="C212" s="397"/>
      <c r="D212" s="84" t="s">
        <v>25</v>
      </c>
    </row>
    <row r="213" spans="1:4" ht="27" customHeight="1">
      <c r="A213" s="216">
        <v>9</v>
      </c>
      <c r="B213" s="397" t="s">
        <v>61</v>
      </c>
      <c r="C213" s="397"/>
      <c r="D213" s="84" t="s">
        <v>25</v>
      </c>
    </row>
  </sheetData>
  <sheetProtection algorithmName="SHA-512" hashValue="PuwdSCG2z0E+CEBOqzRcSJo3/AwwBED0BuKoolNM9TMRrU6aPNwowb6uRKgdtFXK03tWY3ll7kFMMrqqXg6IkQ==" saltValue="mdrmvHdQgQhjmX0EZv1kVw==" spinCount="100000" sheet="1" scenarios="1" formatCells="0" formatRows="0"/>
  <mergeCells count="164">
    <mergeCell ref="B208:C208"/>
    <mergeCell ref="B209:C209"/>
    <mergeCell ref="B210:C210"/>
    <mergeCell ref="B211:C211"/>
    <mergeCell ref="B212:C212"/>
    <mergeCell ref="B213:C213"/>
    <mergeCell ref="A201:A202"/>
    <mergeCell ref="B201:C201"/>
    <mergeCell ref="B202:C202"/>
    <mergeCell ref="B205:C205"/>
    <mergeCell ref="B206:C206"/>
    <mergeCell ref="B207:C207"/>
    <mergeCell ref="B196:C196"/>
    <mergeCell ref="A197:A198"/>
    <mergeCell ref="B197:C197"/>
    <mergeCell ref="B198:C198"/>
    <mergeCell ref="A199:A200"/>
    <mergeCell ref="B199:C199"/>
    <mergeCell ref="B200:C200"/>
    <mergeCell ref="B188:C188"/>
    <mergeCell ref="B191:C191"/>
    <mergeCell ref="B192:C192"/>
    <mergeCell ref="B193:C193"/>
    <mergeCell ref="B194:C194"/>
    <mergeCell ref="B195:C195"/>
    <mergeCell ref="A174:A179"/>
    <mergeCell ref="B174:B179"/>
    <mergeCell ref="A185:A186"/>
    <mergeCell ref="B185:C186"/>
    <mergeCell ref="D185:G185"/>
    <mergeCell ref="B187:C187"/>
    <mergeCell ref="D136:G136"/>
    <mergeCell ref="A138:A173"/>
    <mergeCell ref="B138:B152"/>
    <mergeCell ref="B153:B161"/>
    <mergeCell ref="B162:B168"/>
    <mergeCell ref="B169:B173"/>
    <mergeCell ref="B128:C128"/>
    <mergeCell ref="B129:C129"/>
    <mergeCell ref="B130:C130"/>
    <mergeCell ref="A136:A137"/>
    <mergeCell ref="B136:B137"/>
    <mergeCell ref="C136:C137"/>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06:C106"/>
    <mergeCell ref="B107:C107"/>
    <mergeCell ref="B108:C108"/>
    <mergeCell ref="B109:C109"/>
    <mergeCell ref="B114:C114"/>
    <mergeCell ref="B115:C115"/>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C68:H68"/>
    <mergeCell ref="C69:H69"/>
    <mergeCell ref="B70:H70"/>
    <mergeCell ref="B75:C75"/>
    <mergeCell ref="B41:H41"/>
    <mergeCell ref="B42:H42"/>
    <mergeCell ref="B51:H51"/>
    <mergeCell ref="A52:A69"/>
    <mergeCell ref="B52:B69"/>
    <mergeCell ref="C52:H52"/>
    <mergeCell ref="C53:H53"/>
    <mergeCell ref="C54:H54"/>
    <mergeCell ref="C55:H55"/>
    <mergeCell ref="C62:H62"/>
    <mergeCell ref="C63:H63"/>
    <mergeCell ref="C64:H64"/>
    <mergeCell ref="C65:H65"/>
    <mergeCell ref="C66:H66"/>
    <mergeCell ref="C67:H67"/>
    <mergeCell ref="C56:H56"/>
    <mergeCell ref="C57:H57"/>
    <mergeCell ref="C58:H58"/>
    <mergeCell ref="C59:H59"/>
    <mergeCell ref="C60:H60"/>
    <mergeCell ref="C61:H61"/>
    <mergeCell ref="B36:H36"/>
    <mergeCell ref="B37:H37"/>
    <mergeCell ref="B38:H38"/>
    <mergeCell ref="B39:H39"/>
    <mergeCell ref="B40:H40"/>
    <mergeCell ref="C29:H29"/>
    <mergeCell ref="C30:H30"/>
    <mergeCell ref="C31:H31"/>
    <mergeCell ref="C32:H32"/>
    <mergeCell ref="C33:H33"/>
    <mergeCell ref="C34:H34"/>
    <mergeCell ref="A23:A25"/>
    <mergeCell ref="B23:B25"/>
    <mergeCell ref="C23:H23"/>
    <mergeCell ref="C24:H24"/>
    <mergeCell ref="C25:H25"/>
    <mergeCell ref="A26:A35"/>
    <mergeCell ref="B26:B35"/>
    <mergeCell ref="C26:H26"/>
    <mergeCell ref="C27:H27"/>
    <mergeCell ref="C28:H28"/>
    <mergeCell ref="C35:H35"/>
    <mergeCell ref="B17:H17"/>
    <mergeCell ref="B18:H18"/>
    <mergeCell ref="A19:A22"/>
    <mergeCell ref="B19:B22"/>
    <mergeCell ref="C19:H19"/>
    <mergeCell ref="C20:H20"/>
    <mergeCell ref="C21:H21"/>
    <mergeCell ref="C22:H22"/>
    <mergeCell ref="C10:H10"/>
    <mergeCell ref="C11:H11"/>
    <mergeCell ref="C12:H12"/>
    <mergeCell ref="A13:A16"/>
    <mergeCell ref="B13:B16"/>
    <mergeCell ref="C13:H13"/>
    <mergeCell ref="C14:H14"/>
    <mergeCell ref="C15:H15"/>
    <mergeCell ref="C16:H16"/>
    <mergeCell ref="A1:I1"/>
    <mergeCell ref="B4:H4"/>
    <mergeCell ref="A5:A12"/>
    <mergeCell ref="B5:B12"/>
    <mergeCell ref="C5:H5"/>
    <mergeCell ref="C6:H6"/>
    <mergeCell ref="C7:H7"/>
    <mergeCell ref="C8:H8"/>
    <mergeCell ref="C9:H9"/>
  </mergeCells>
  <phoneticPr fontId="5"/>
  <dataValidations count="11">
    <dataValidation type="list" allowBlank="1" showInputMessage="1" showErrorMessage="1" sqref="I53 I55 I57 I59 I61 I63 I65 I67 I69">
      <formula1>"0,10,15,20,25,30,35,40,45,50,55,60,65,70,75,80,85,90"</formula1>
    </dataValidation>
    <dataValidation type="list" allowBlank="1" showInputMessage="1" showErrorMessage="1" sqref="I26">
      <formula1>"選択してください,基幹施設,連携施設"</formula1>
    </dataValidation>
    <dataValidation imeMode="off" allowBlank="1" showInputMessage="1" showErrorMessage="1" sqref="D205:D209"/>
    <dataValidation imeMode="fullKatakana" allowBlank="1" showInputMessage="1" showErrorMessage="1" sqref="I15:I16 I21:I22"/>
    <dataValidation imeMode="disabled" allowBlank="1" showInputMessage="1" showErrorMessage="1" sqref="I17 D187:F188 I5 I23:I25 D202 J139 I11:I12 I37:I42 D191:D196 D198 D200 D138:D180 E138:F179 E180:G180"/>
    <dataValidation type="list" allowBlank="1" showInputMessage="1" showErrorMessage="1" sqref="I27">
      <formula1>"選択してください,基幹（拠点）教育施設,関連教育施設,いずれでもない"</formula1>
    </dataValidation>
    <dataValidation type="list" allowBlank="1" showInputMessage="1" showErrorMessage="1" sqref="I6">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8:I35 D210:D213">
      <formula1>"選択してください,有,無"</formula1>
    </dataValidation>
    <dataValidation type="list" allowBlank="1" showInputMessage="1" showErrorMessage="1" sqref="I51">
      <formula1>"0,10,15,20,25,30,35,40,45,50,55,60,65,70,75,80,85,90,100"</formula1>
    </dataValidation>
    <dataValidation type="custom" allowBlank="1" showInputMessage="1" showErrorMessage="1" sqref="I70:I71">
      <formula1>100</formula1>
    </dataValidation>
    <dataValidation type="list" allowBlank="1" showInputMessage="1" showErrorMessage="1" sqref="D76:E109 D115:E131 D184:E184">
      <formula1>"選択,A,B,C,D"</formula1>
    </dataValidation>
  </dataValidations>
  <pageMargins left="0.70866141732283472" right="0.70866141732283472" top="0.74803149606299213" bottom="0.74803149606299213" header="0.31496062992125984" footer="0.31496062992125984"/>
  <pageSetup paperSize="9" scale="54" fitToHeight="0" orientation="portrait" cellComments="asDisplayed" r:id="rId1"/>
  <headerFooter>
    <oddHeader>&amp;L&amp;F&amp;R&amp;A</oddHeader>
    <oddFooter>&amp;C&amp;P / &amp;N</oddFooter>
  </headerFooter>
  <rowBreaks count="4" manualBreakCount="4">
    <brk id="43" max="16383" man="1"/>
    <brk id="71" max="16383" man="1"/>
    <brk id="131" max="16383" man="1"/>
    <brk id="1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16">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16">
        <v>4</v>
      </c>
      <c r="B19" s="352" t="s">
        <v>248</v>
      </c>
      <c r="C19" s="353"/>
      <c r="D19" s="353"/>
      <c r="E19" s="353"/>
      <c r="F19" s="353"/>
      <c r="G19" s="353"/>
      <c r="H19" s="353"/>
      <c r="I19" s="212"/>
    </row>
    <row r="20" spans="1:10" s="26" customFormat="1" ht="79.95" customHeight="1">
      <c r="A20" s="216">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16">
        <v>9</v>
      </c>
      <c r="B38" s="352" t="s">
        <v>56</v>
      </c>
      <c r="C38" s="353"/>
      <c r="D38" s="353"/>
      <c r="E38" s="353"/>
      <c r="F38" s="353"/>
      <c r="G38" s="353"/>
      <c r="H38" s="354"/>
      <c r="I38" s="183"/>
      <c r="J38" s="27"/>
    </row>
    <row r="39" spans="1:10" s="26" customFormat="1" ht="27" customHeight="1">
      <c r="A39" s="216">
        <v>10</v>
      </c>
      <c r="B39" s="352" t="s">
        <v>249</v>
      </c>
      <c r="C39" s="353"/>
      <c r="D39" s="353"/>
      <c r="E39" s="353"/>
      <c r="F39" s="353"/>
      <c r="G39" s="353"/>
      <c r="H39" s="353"/>
      <c r="I39" s="212"/>
      <c r="J39" s="27"/>
    </row>
    <row r="40" spans="1:10" s="26" customFormat="1" ht="27" customHeight="1">
      <c r="A40" s="216">
        <v>11</v>
      </c>
      <c r="B40" s="352" t="s">
        <v>250</v>
      </c>
      <c r="C40" s="353"/>
      <c r="D40" s="353"/>
      <c r="E40" s="353"/>
      <c r="F40" s="353"/>
      <c r="G40" s="353"/>
      <c r="H40" s="353"/>
      <c r="I40" s="212"/>
      <c r="J40" s="27"/>
    </row>
    <row r="41" spans="1:10" s="26" customFormat="1" ht="27" customHeight="1">
      <c r="A41" s="216">
        <v>12</v>
      </c>
      <c r="B41" s="352" t="s">
        <v>251</v>
      </c>
      <c r="C41" s="353"/>
      <c r="D41" s="353"/>
      <c r="E41" s="353"/>
      <c r="F41" s="353"/>
      <c r="G41" s="353"/>
      <c r="H41" s="353"/>
      <c r="I41" s="212"/>
    </row>
    <row r="42" spans="1:10" s="26" customFormat="1" ht="44.4" customHeight="1">
      <c r="A42" s="216">
        <v>13</v>
      </c>
      <c r="B42" s="352" t="s">
        <v>252</v>
      </c>
      <c r="C42" s="353"/>
      <c r="D42" s="353"/>
      <c r="E42" s="353"/>
      <c r="F42" s="353"/>
      <c r="G42" s="353"/>
      <c r="H42" s="353"/>
      <c r="I42" s="212"/>
    </row>
    <row r="43" spans="1:10" s="26" customFormat="1" ht="44.4" customHeight="1">
      <c r="A43" s="216">
        <v>14</v>
      </c>
      <c r="B43" s="352" t="s">
        <v>261</v>
      </c>
      <c r="C43" s="353"/>
      <c r="D43" s="353"/>
      <c r="E43" s="353"/>
      <c r="F43" s="353"/>
      <c r="G43" s="353"/>
      <c r="H43" s="354"/>
      <c r="I43" s="212"/>
    </row>
    <row r="44" spans="1:10" s="26" customFormat="1" ht="44.4" customHeight="1">
      <c r="A44" s="216">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16">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32"/>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32"/>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32"/>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32"/>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16">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9" t="s">
        <v>176</v>
      </c>
      <c r="D180" s="200">
        <v>0</v>
      </c>
      <c r="E180" s="201">
        <v>0</v>
      </c>
      <c r="F180" s="201">
        <v>0</v>
      </c>
      <c r="G180" s="202">
        <f t="shared" si="0"/>
        <v>0</v>
      </c>
      <c r="H180" s="203">
        <f t="shared" si="1"/>
        <v>0</v>
      </c>
      <c r="I180" s="75"/>
      <c r="K180" s="60"/>
    </row>
    <row r="181" spans="1:11" s="50" customFormat="1" ht="40.200000000000003" customHeight="1" thickTop="1">
      <c r="A181" s="205" t="s">
        <v>481</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1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16">
        <v>1</v>
      </c>
      <c r="B193" s="397" t="s">
        <v>241</v>
      </c>
      <c r="C193" s="397"/>
      <c r="D193" s="211"/>
      <c r="I193" s="28"/>
    </row>
    <row r="194" spans="1:9" s="26" customFormat="1" ht="27" customHeight="1">
      <c r="A194" s="216">
        <v>2</v>
      </c>
      <c r="B194" s="397" t="s">
        <v>242</v>
      </c>
      <c r="C194" s="397"/>
      <c r="D194" s="211"/>
      <c r="I194" s="28"/>
    </row>
    <row r="195" spans="1:9" s="26" customFormat="1" ht="27" customHeight="1">
      <c r="A195" s="216">
        <v>3</v>
      </c>
      <c r="B195" s="397" t="s">
        <v>243</v>
      </c>
      <c r="C195" s="397"/>
      <c r="D195" s="211"/>
      <c r="I195" s="28"/>
    </row>
    <row r="196" spans="1:9" s="26" customFormat="1" ht="27" customHeight="1">
      <c r="A196" s="216">
        <v>4</v>
      </c>
      <c r="B196" s="397" t="s">
        <v>244</v>
      </c>
      <c r="C196" s="397"/>
      <c r="D196" s="211"/>
      <c r="I196" s="28"/>
    </row>
    <row r="197" spans="1:9" s="26" customFormat="1" ht="27" customHeight="1">
      <c r="A197" s="216">
        <v>5</v>
      </c>
      <c r="B197" s="397" t="s">
        <v>245</v>
      </c>
      <c r="C197" s="397"/>
      <c r="D197" s="211"/>
      <c r="I197" s="28"/>
    </row>
    <row r="198" spans="1:9" s="26" customFormat="1" ht="27" customHeight="1">
      <c r="A198" s="216">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16">
        <v>1</v>
      </c>
      <c r="B207" s="397" t="s">
        <v>324</v>
      </c>
      <c r="C207" s="397"/>
      <c r="D207" s="211"/>
      <c r="I207" s="28"/>
    </row>
    <row r="208" spans="1:9" s="26" customFormat="1" ht="27" customHeight="1">
      <c r="A208" s="216">
        <v>2</v>
      </c>
      <c r="B208" s="397" t="s">
        <v>325</v>
      </c>
      <c r="C208" s="397"/>
      <c r="D208" s="211"/>
      <c r="I208" s="28"/>
    </row>
    <row r="209" spans="1:9" s="26" customFormat="1" ht="27" customHeight="1">
      <c r="A209" s="216">
        <v>3</v>
      </c>
      <c r="B209" s="397" t="s">
        <v>326</v>
      </c>
      <c r="C209" s="397"/>
      <c r="D209" s="211"/>
      <c r="I209" s="28"/>
    </row>
    <row r="210" spans="1:9" s="26" customFormat="1" ht="27" customHeight="1">
      <c r="A210" s="216">
        <v>4</v>
      </c>
      <c r="B210" s="397" t="s">
        <v>327</v>
      </c>
      <c r="C210" s="397"/>
      <c r="D210" s="211"/>
      <c r="I210" s="28"/>
    </row>
    <row r="211" spans="1:9" s="26" customFormat="1" ht="27" customHeight="1">
      <c r="A211" s="216">
        <v>5</v>
      </c>
      <c r="B211" s="397" t="s">
        <v>328</v>
      </c>
      <c r="C211" s="397"/>
      <c r="D211" s="211"/>
      <c r="I211" s="28"/>
    </row>
    <row r="212" spans="1:9" s="26" customFormat="1" ht="27" customHeight="1">
      <c r="A212" s="216">
        <v>6</v>
      </c>
      <c r="B212" s="397" t="s">
        <v>58</v>
      </c>
      <c r="C212" s="397"/>
      <c r="D212" s="84" t="s">
        <v>25</v>
      </c>
      <c r="I212" s="28"/>
    </row>
    <row r="213" spans="1:9" s="26" customFormat="1" ht="27" customHeight="1">
      <c r="A213" s="216">
        <v>7</v>
      </c>
      <c r="B213" s="397" t="s">
        <v>59</v>
      </c>
      <c r="C213" s="397"/>
      <c r="D213" s="84" t="s">
        <v>25</v>
      </c>
      <c r="I213" s="28"/>
    </row>
    <row r="214" spans="1:9" s="26" customFormat="1" ht="27" customHeight="1">
      <c r="A214" s="216">
        <v>8</v>
      </c>
      <c r="B214" s="397" t="s">
        <v>60</v>
      </c>
      <c r="C214" s="397"/>
      <c r="D214" s="84" t="s">
        <v>25</v>
      </c>
      <c r="I214" s="28"/>
    </row>
    <row r="215" spans="1:9" s="26" customFormat="1" ht="27" customHeight="1">
      <c r="A215" s="216">
        <v>9</v>
      </c>
      <c r="B215" s="397" t="s">
        <v>61</v>
      </c>
      <c r="C215" s="397"/>
      <c r="D215" s="84" t="s">
        <v>25</v>
      </c>
      <c r="I215" s="28"/>
    </row>
  </sheetData>
  <sheetProtection algorithmName="SHA-512" hashValue="gOh2IUHb/8MN6LGroQ+2NeWEJW/j8g/Z+8nT2DfdF6JBMNfWDrXcazRPVpcSgw5PYrbDKYrbaKV1L8zcPslffg==" saltValue="tRx5zU8X6grvJ55jM4/dlw=="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D137:G137"/>
    <mergeCell ref="A139:A174"/>
    <mergeCell ref="B139:B153"/>
    <mergeCell ref="B154:B162"/>
    <mergeCell ref="B163:B169"/>
    <mergeCell ref="B170:B174"/>
    <mergeCell ref="B129:C129"/>
    <mergeCell ref="B130:C130"/>
    <mergeCell ref="B131:C131"/>
    <mergeCell ref="A137:A138"/>
    <mergeCell ref="B137:B138"/>
    <mergeCell ref="C137:C138"/>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07:C107"/>
    <mergeCell ref="B108:C108"/>
    <mergeCell ref="B109:C109"/>
    <mergeCell ref="B110:C110"/>
    <mergeCell ref="B115:C115"/>
    <mergeCell ref="B116:C116"/>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C69:H69"/>
    <mergeCell ref="C70:H70"/>
    <mergeCell ref="B71:H71"/>
    <mergeCell ref="B76:C76"/>
    <mergeCell ref="B43:H43"/>
    <mergeCell ref="B44:H44"/>
    <mergeCell ref="B52:H52"/>
    <mergeCell ref="A53:A70"/>
    <mergeCell ref="B53:B70"/>
    <mergeCell ref="C53:H53"/>
    <mergeCell ref="C54:H54"/>
    <mergeCell ref="C55:H55"/>
    <mergeCell ref="C56:H56"/>
    <mergeCell ref="C63:H63"/>
    <mergeCell ref="C64:H64"/>
    <mergeCell ref="C65:H65"/>
    <mergeCell ref="C66:H66"/>
    <mergeCell ref="C67:H67"/>
    <mergeCell ref="C68:H68"/>
    <mergeCell ref="C57:H57"/>
    <mergeCell ref="C58:H58"/>
    <mergeCell ref="C59:H59"/>
    <mergeCell ref="C60:H60"/>
    <mergeCell ref="C61:H61"/>
    <mergeCell ref="C62:H62"/>
    <mergeCell ref="B38:H38"/>
    <mergeCell ref="B39:H39"/>
    <mergeCell ref="B40:H40"/>
    <mergeCell ref="B41:H41"/>
    <mergeCell ref="B42:H42"/>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C37:H37"/>
    <mergeCell ref="B19:H19"/>
    <mergeCell ref="B20:H20"/>
    <mergeCell ref="A21:A24"/>
    <mergeCell ref="B21:B24"/>
    <mergeCell ref="C21:H21"/>
    <mergeCell ref="C22:H22"/>
    <mergeCell ref="C23:H23"/>
    <mergeCell ref="C24:H24"/>
    <mergeCell ref="C12:H12"/>
    <mergeCell ref="C13:H13"/>
    <mergeCell ref="C14:H14"/>
    <mergeCell ref="A15:A18"/>
    <mergeCell ref="B15:B18"/>
    <mergeCell ref="C15:H15"/>
    <mergeCell ref="C16:H16"/>
    <mergeCell ref="C17:H17"/>
    <mergeCell ref="C18:H18"/>
    <mergeCell ref="B6:H6"/>
    <mergeCell ref="A7:A14"/>
    <mergeCell ref="B7:B14"/>
    <mergeCell ref="C7:H7"/>
    <mergeCell ref="C8:H8"/>
    <mergeCell ref="C9:H9"/>
    <mergeCell ref="C10:H10"/>
    <mergeCell ref="C11:H11"/>
    <mergeCell ref="A1:I1"/>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29">
      <formula1>"選択してください,基幹（拠点）教育施設,関連教育施設,いずれでもない"</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D212:D215 I30:I37">
      <formula1>"選択してください,有,無"</formula1>
    </dataValidation>
    <dataValidation imeMode="disabled" allowBlank="1" showInputMessage="1" showErrorMessage="1" sqref="I19 D189:F190 I39:I45 I25:I27 D207:D211 D193:D198 D200 D202 D204 D139:F181"/>
    <dataValidation imeMode="fullKatakana" allowBlank="1" showInputMessage="1" showErrorMessage="1" sqref="I17:I18 I23:I24"/>
    <dataValidation type="list" allowBlank="1" showInputMessage="1" showErrorMessage="1" sqref="I52">
      <formula1>"0,10,15,20,25,30,35,40,45,50,55,60,65,70,75,80,85,90,100"</formula1>
    </dataValidation>
    <dataValidation type="custom" allowBlank="1" showInputMessage="1" showErrorMessage="1" sqref="I71:I72">
      <formula1>100</formula1>
    </dataValidation>
    <dataValidation type="list" allowBlank="1" showInputMessage="1" showErrorMessage="1" sqref="D77:E110 D116:E132 D185:E185">
      <formula1>"選択,A,B,C,D"</formula1>
    </dataValidation>
    <dataValidation type="list" allowBlank="1" showInputMessage="1" showErrorMessage="1" sqref="I28">
      <formula1>"選択してください,基幹施設,連携施設"</formula1>
    </dataValidation>
    <dataValidation type="list" allowBlank="1" showInputMessage="1" showErrorMessage="1" sqref="I54 I56 I58 I60 I62 I64 I66 I68 I70">
      <formula1>"0,10,15,20,25,30,35,40,45,50,55,60,65,70,75,80,85,90"</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zoomScale="102" zoomScaleNormal="102" zoomScaleSheetLayoutView="100" workbookViewId="0">
      <selection sqref="A1:I1"/>
    </sheetView>
  </sheetViews>
  <sheetFormatPr defaultColWidth="8.88671875" defaultRowHeight="27" customHeight="1"/>
  <cols>
    <col min="1" max="1" width="3.6640625" style="117" customWidth="1"/>
    <col min="2" max="2" width="29.88671875" style="27" customWidth="1"/>
    <col min="3" max="3" width="20.44140625" style="27" customWidth="1"/>
    <col min="4" max="8" width="8.44140625" style="117" customWidth="1"/>
    <col min="9" max="9" width="50.6640625" style="28" bestFit="1" customWidth="1"/>
    <col min="10" max="16384" width="8.88671875" style="117"/>
  </cols>
  <sheetData>
    <row r="1" spans="1:9" s="31" customFormat="1" ht="27" customHeight="1">
      <c r="A1" s="401" t="s">
        <v>477</v>
      </c>
      <c r="B1" s="401"/>
      <c r="C1" s="401"/>
      <c r="D1" s="401"/>
      <c r="E1" s="401"/>
      <c r="F1" s="401"/>
      <c r="G1" s="401"/>
      <c r="H1" s="401"/>
      <c r="I1" s="401"/>
    </row>
    <row r="2" spans="1:9" s="31" customFormat="1" ht="10.199999999999999" customHeight="1">
      <c r="A2" s="38"/>
      <c r="B2" s="38"/>
      <c r="C2" s="38"/>
      <c r="D2" s="38"/>
      <c r="E2" s="38"/>
      <c r="F2" s="38"/>
      <c r="G2" s="38"/>
      <c r="H2" s="38"/>
      <c r="I2" s="38"/>
    </row>
    <row r="3" spans="1:9" s="31" customFormat="1" ht="21" customHeight="1">
      <c r="A3" s="38" t="s">
        <v>36</v>
      </c>
      <c r="B3" s="32" t="s">
        <v>302</v>
      </c>
      <c r="C3" s="44"/>
      <c r="D3" s="44"/>
      <c r="E3" s="44"/>
      <c r="F3" s="44"/>
      <c r="G3" s="44"/>
      <c r="H3" s="44"/>
      <c r="I3" s="44"/>
    </row>
    <row r="4" spans="1:9" s="31" customFormat="1" ht="10.199999999999999" customHeight="1">
      <c r="A4" s="44"/>
      <c r="B4" s="29"/>
      <c r="C4" s="44"/>
      <c r="D4" s="44"/>
      <c r="E4" s="44"/>
      <c r="F4" s="44"/>
      <c r="G4" s="44"/>
      <c r="H4" s="44"/>
      <c r="I4" s="44"/>
    </row>
    <row r="5" spans="1:9" s="31" customFormat="1" ht="27" customHeight="1">
      <c r="A5" s="38" t="s">
        <v>236</v>
      </c>
      <c r="B5" s="32" t="s">
        <v>311</v>
      </c>
      <c r="C5" s="38"/>
      <c r="D5" s="38"/>
      <c r="E5" s="38"/>
      <c r="F5" s="38"/>
      <c r="G5" s="38"/>
      <c r="H5" s="38"/>
      <c r="I5" s="38"/>
    </row>
    <row r="6" spans="1:9" s="31" customFormat="1" ht="27" customHeight="1">
      <c r="A6" s="207">
        <v>1</v>
      </c>
      <c r="B6" s="397" t="s">
        <v>303</v>
      </c>
      <c r="C6" s="397"/>
      <c r="D6" s="397"/>
      <c r="E6" s="397"/>
      <c r="F6" s="397"/>
      <c r="G6" s="397"/>
      <c r="H6" s="397"/>
      <c r="I6" s="212"/>
    </row>
    <row r="7" spans="1:9" s="26" customFormat="1" ht="27" customHeight="1">
      <c r="A7" s="402">
        <v>2</v>
      </c>
      <c r="B7" s="392" t="s">
        <v>304</v>
      </c>
      <c r="C7" s="404" t="s">
        <v>6</v>
      </c>
      <c r="D7" s="405"/>
      <c r="E7" s="405"/>
      <c r="F7" s="405"/>
      <c r="G7" s="405"/>
      <c r="H7" s="406"/>
      <c r="I7" s="35"/>
    </row>
    <row r="8" spans="1:9" s="26" customFormat="1" ht="27" customHeight="1">
      <c r="A8" s="403"/>
      <c r="B8" s="381"/>
      <c r="C8" s="407" t="s">
        <v>7</v>
      </c>
      <c r="D8" s="408"/>
      <c r="E8" s="408"/>
      <c r="F8" s="408"/>
      <c r="G8" s="408"/>
      <c r="H8" s="409"/>
      <c r="I8" s="33"/>
    </row>
    <row r="9" spans="1:9" s="26" customFormat="1" ht="27" customHeight="1">
      <c r="A9" s="403"/>
      <c r="B9" s="381"/>
      <c r="C9" s="407" t="s">
        <v>266</v>
      </c>
      <c r="D9" s="408"/>
      <c r="E9" s="408"/>
      <c r="F9" s="408"/>
      <c r="G9" s="408"/>
      <c r="H9" s="409"/>
      <c r="I9" s="33"/>
    </row>
    <row r="10" spans="1:9" s="26" customFormat="1" ht="27" customHeight="1">
      <c r="A10" s="403"/>
      <c r="B10" s="381"/>
      <c r="C10" s="410" t="s">
        <v>267</v>
      </c>
      <c r="D10" s="411"/>
      <c r="E10" s="411"/>
      <c r="F10" s="411"/>
      <c r="G10" s="411"/>
      <c r="H10" s="412"/>
      <c r="I10" s="33"/>
    </row>
    <row r="11" spans="1:9" s="26" customFormat="1" ht="27" customHeight="1">
      <c r="A11" s="403"/>
      <c r="B11" s="381"/>
      <c r="C11" s="407" t="s">
        <v>8</v>
      </c>
      <c r="D11" s="408"/>
      <c r="E11" s="408"/>
      <c r="F11" s="408"/>
      <c r="G11" s="408"/>
      <c r="H11" s="409"/>
      <c r="I11" s="33"/>
    </row>
    <row r="12" spans="1:9" s="26" customFormat="1" ht="27" customHeight="1">
      <c r="A12" s="403"/>
      <c r="B12" s="381"/>
      <c r="C12" s="407" t="s">
        <v>9</v>
      </c>
      <c r="D12" s="408"/>
      <c r="E12" s="408"/>
      <c r="F12" s="408"/>
      <c r="G12" s="408"/>
      <c r="H12" s="409"/>
      <c r="I12" s="33"/>
    </row>
    <row r="13" spans="1:9" s="26" customFormat="1" ht="27" customHeight="1">
      <c r="A13" s="403"/>
      <c r="B13" s="381"/>
      <c r="C13" s="407" t="s">
        <v>5</v>
      </c>
      <c r="D13" s="408"/>
      <c r="E13" s="408"/>
      <c r="F13" s="408"/>
      <c r="G13" s="408"/>
      <c r="H13" s="409"/>
      <c r="I13" s="34"/>
    </row>
    <row r="14" spans="1:9" s="26" customFormat="1" ht="27" customHeight="1">
      <c r="A14" s="403"/>
      <c r="B14" s="381"/>
      <c r="C14" s="407" t="s">
        <v>229</v>
      </c>
      <c r="D14" s="408"/>
      <c r="E14" s="408"/>
      <c r="F14" s="408"/>
      <c r="G14" s="408"/>
      <c r="H14" s="409"/>
      <c r="I14" s="34"/>
    </row>
    <row r="15" spans="1:9" s="26" customFormat="1" ht="27" customHeight="1">
      <c r="A15" s="413">
        <v>3</v>
      </c>
      <c r="B15" s="397" t="s">
        <v>305</v>
      </c>
      <c r="C15" s="404" t="s">
        <v>30</v>
      </c>
      <c r="D15" s="405"/>
      <c r="E15" s="405"/>
      <c r="F15" s="405"/>
      <c r="G15" s="405"/>
      <c r="H15" s="406"/>
      <c r="I15" s="209"/>
    </row>
    <row r="16" spans="1:9" s="26" customFormat="1" ht="27" customHeight="1">
      <c r="A16" s="413"/>
      <c r="B16" s="397"/>
      <c r="C16" s="407" t="s">
        <v>31</v>
      </c>
      <c r="D16" s="408"/>
      <c r="E16" s="408"/>
      <c r="F16" s="408"/>
      <c r="G16" s="408"/>
      <c r="H16" s="409"/>
      <c r="I16" s="33"/>
    </row>
    <row r="17" spans="1:10" s="26" customFormat="1" ht="27" customHeight="1">
      <c r="A17" s="413"/>
      <c r="B17" s="397"/>
      <c r="C17" s="407" t="s">
        <v>32</v>
      </c>
      <c r="D17" s="408"/>
      <c r="E17" s="408"/>
      <c r="F17" s="408"/>
      <c r="G17" s="408"/>
      <c r="H17" s="409"/>
      <c r="I17" s="33"/>
    </row>
    <row r="18" spans="1:10" s="26" customFormat="1" ht="27" customHeight="1">
      <c r="A18" s="413"/>
      <c r="B18" s="397"/>
      <c r="C18" s="414" t="s">
        <v>33</v>
      </c>
      <c r="D18" s="415"/>
      <c r="E18" s="415"/>
      <c r="F18" s="415"/>
      <c r="G18" s="415"/>
      <c r="H18" s="416"/>
      <c r="I18" s="210"/>
    </row>
    <row r="19" spans="1:10" s="26" customFormat="1" ht="27" customHeight="1">
      <c r="A19" s="207">
        <v>4</v>
      </c>
      <c r="B19" s="352" t="s">
        <v>248</v>
      </c>
      <c r="C19" s="353"/>
      <c r="D19" s="353"/>
      <c r="E19" s="353"/>
      <c r="F19" s="353"/>
      <c r="G19" s="353"/>
      <c r="H19" s="353"/>
      <c r="I19" s="212"/>
    </row>
    <row r="20" spans="1:10" s="26" customFormat="1" ht="79.95" customHeight="1">
      <c r="A20" s="207">
        <v>5</v>
      </c>
      <c r="B20" s="352" t="s">
        <v>45</v>
      </c>
      <c r="C20" s="353"/>
      <c r="D20" s="353"/>
      <c r="E20" s="353"/>
      <c r="F20" s="353"/>
      <c r="G20" s="353"/>
      <c r="H20" s="354"/>
      <c r="I20" s="183"/>
    </row>
    <row r="21" spans="1:10" s="26" customFormat="1" ht="27" customHeight="1">
      <c r="A21" s="413">
        <v>6</v>
      </c>
      <c r="B21" s="397" t="s">
        <v>315</v>
      </c>
      <c r="C21" s="404" t="s">
        <v>30</v>
      </c>
      <c r="D21" s="405"/>
      <c r="E21" s="405"/>
      <c r="F21" s="405"/>
      <c r="G21" s="405"/>
      <c r="H21" s="406"/>
      <c r="I21" s="209"/>
    </row>
    <row r="22" spans="1:10" s="26" customFormat="1" ht="27" customHeight="1">
      <c r="A22" s="413"/>
      <c r="B22" s="397"/>
      <c r="C22" s="407" t="s">
        <v>31</v>
      </c>
      <c r="D22" s="408"/>
      <c r="E22" s="408"/>
      <c r="F22" s="408"/>
      <c r="G22" s="408"/>
      <c r="H22" s="409"/>
      <c r="I22" s="33"/>
    </row>
    <row r="23" spans="1:10" s="26" customFormat="1" ht="27" customHeight="1">
      <c r="A23" s="413"/>
      <c r="B23" s="397"/>
      <c r="C23" s="407" t="s">
        <v>32</v>
      </c>
      <c r="D23" s="408"/>
      <c r="E23" s="408"/>
      <c r="F23" s="408"/>
      <c r="G23" s="408"/>
      <c r="H23" s="409"/>
      <c r="I23" s="33"/>
    </row>
    <row r="24" spans="1:10" s="26" customFormat="1" ht="27" customHeight="1">
      <c r="A24" s="413"/>
      <c r="B24" s="397"/>
      <c r="C24" s="414" t="s">
        <v>33</v>
      </c>
      <c r="D24" s="415"/>
      <c r="E24" s="415"/>
      <c r="F24" s="415"/>
      <c r="G24" s="415"/>
      <c r="H24" s="416"/>
      <c r="I24" s="210"/>
    </row>
    <row r="25" spans="1:10" s="26" customFormat="1" ht="27" customHeight="1">
      <c r="A25" s="413">
        <v>7</v>
      </c>
      <c r="B25" s="397" t="s">
        <v>46</v>
      </c>
      <c r="C25" s="404" t="s">
        <v>255</v>
      </c>
      <c r="D25" s="405"/>
      <c r="E25" s="405"/>
      <c r="F25" s="405"/>
      <c r="G25" s="405"/>
      <c r="H25" s="406"/>
      <c r="I25" s="209"/>
    </row>
    <row r="26" spans="1:10" s="26" customFormat="1" ht="27" customHeight="1">
      <c r="A26" s="413"/>
      <c r="B26" s="397"/>
      <c r="C26" s="407" t="s">
        <v>316</v>
      </c>
      <c r="D26" s="417"/>
      <c r="E26" s="417"/>
      <c r="F26" s="417"/>
      <c r="G26" s="417"/>
      <c r="H26" s="418"/>
      <c r="I26" s="33"/>
    </row>
    <row r="27" spans="1:10" s="26" customFormat="1" ht="27" customHeight="1">
      <c r="A27" s="413"/>
      <c r="B27" s="397"/>
      <c r="C27" s="414" t="s">
        <v>240</v>
      </c>
      <c r="D27" s="415"/>
      <c r="E27" s="415"/>
      <c r="F27" s="415"/>
      <c r="G27" s="415"/>
      <c r="H27" s="416"/>
      <c r="I27" s="210"/>
    </row>
    <row r="28" spans="1:10" s="26" customFormat="1" ht="27" customHeight="1">
      <c r="A28" s="419">
        <v>8</v>
      </c>
      <c r="B28" s="422" t="s">
        <v>47</v>
      </c>
      <c r="C28" s="404" t="s">
        <v>330</v>
      </c>
      <c r="D28" s="405"/>
      <c r="E28" s="405"/>
      <c r="F28" s="405"/>
      <c r="G28" s="405"/>
      <c r="H28" s="406"/>
      <c r="I28" s="209"/>
    </row>
    <row r="29" spans="1:10" s="26" customFormat="1" ht="27" customHeight="1">
      <c r="A29" s="420"/>
      <c r="B29" s="423"/>
      <c r="C29" s="407" t="s">
        <v>48</v>
      </c>
      <c r="D29" s="408"/>
      <c r="E29" s="408"/>
      <c r="F29" s="408"/>
      <c r="G29" s="408"/>
      <c r="H29" s="409"/>
      <c r="I29" s="33"/>
      <c r="J29" s="27"/>
    </row>
    <row r="30" spans="1:10" s="26" customFormat="1" ht="27" customHeight="1">
      <c r="A30" s="420"/>
      <c r="B30" s="423"/>
      <c r="C30" s="407" t="s">
        <v>49</v>
      </c>
      <c r="D30" s="408"/>
      <c r="E30" s="408"/>
      <c r="F30" s="408"/>
      <c r="G30" s="408"/>
      <c r="H30" s="409"/>
      <c r="I30" s="33"/>
      <c r="J30" s="27"/>
    </row>
    <row r="31" spans="1:10" s="26" customFormat="1" ht="27" customHeight="1">
      <c r="A31" s="420"/>
      <c r="B31" s="423"/>
      <c r="C31" s="407" t="s">
        <v>182</v>
      </c>
      <c r="D31" s="408"/>
      <c r="E31" s="408"/>
      <c r="F31" s="408"/>
      <c r="G31" s="408"/>
      <c r="H31" s="409"/>
      <c r="I31" s="33"/>
      <c r="J31" s="27"/>
    </row>
    <row r="32" spans="1:10" s="26" customFormat="1" ht="27" customHeight="1">
      <c r="A32" s="420"/>
      <c r="B32" s="423"/>
      <c r="C32" s="407" t="s">
        <v>50</v>
      </c>
      <c r="D32" s="408"/>
      <c r="E32" s="408"/>
      <c r="F32" s="408"/>
      <c r="G32" s="408"/>
      <c r="H32" s="409"/>
      <c r="I32" s="33"/>
      <c r="J32" s="27"/>
    </row>
    <row r="33" spans="1:10" s="26" customFormat="1" ht="27" customHeight="1">
      <c r="A33" s="420"/>
      <c r="B33" s="423"/>
      <c r="C33" s="407" t="s">
        <v>51</v>
      </c>
      <c r="D33" s="408"/>
      <c r="E33" s="408"/>
      <c r="F33" s="408"/>
      <c r="G33" s="408"/>
      <c r="H33" s="409"/>
      <c r="I33" s="33"/>
      <c r="J33" s="27"/>
    </row>
    <row r="34" spans="1:10" s="26" customFormat="1" ht="27" customHeight="1">
      <c r="A34" s="420"/>
      <c r="B34" s="423"/>
      <c r="C34" s="407" t="s">
        <v>52</v>
      </c>
      <c r="D34" s="408"/>
      <c r="E34" s="408"/>
      <c r="F34" s="408"/>
      <c r="G34" s="408"/>
      <c r="H34" s="409"/>
      <c r="I34" s="33"/>
      <c r="J34" s="27"/>
    </row>
    <row r="35" spans="1:10" s="26" customFormat="1" ht="27" customHeight="1">
      <c r="A35" s="420"/>
      <c r="B35" s="423"/>
      <c r="C35" s="407" t="s">
        <v>53</v>
      </c>
      <c r="D35" s="408"/>
      <c r="E35" s="408"/>
      <c r="F35" s="408"/>
      <c r="G35" s="408"/>
      <c r="H35" s="409"/>
      <c r="I35" s="33"/>
      <c r="J35" s="27"/>
    </row>
    <row r="36" spans="1:10" s="26" customFormat="1" ht="27" customHeight="1">
      <c r="A36" s="420"/>
      <c r="B36" s="423"/>
      <c r="C36" s="407" t="s">
        <v>54</v>
      </c>
      <c r="D36" s="408"/>
      <c r="E36" s="408"/>
      <c r="F36" s="408"/>
      <c r="G36" s="408"/>
      <c r="H36" s="409"/>
      <c r="I36" s="33"/>
      <c r="J36" s="27"/>
    </row>
    <row r="37" spans="1:10" s="26" customFormat="1" ht="27" customHeight="1">
      <c r="A37" s="421"/>
      <c r="B37" s="424"/>
      <c r="C37" s="414" t="s">
        <v>55</v>
      </c>
      <c r="D37" s="415"/>
      <c r="E37" s="415"/>
      <c r="F37" s="415"/>
      <c r="G37" s="415"/>
      <c r="H37" s="416"/>
      <c r="I37" s="33"/>
      <c r="J37" s="27"/>
    </row>
    <row r="38" spans="1:10" s="26" customFormat="1" ht="93" customHeight="1">
      <c r="A38" s="207">
        <v>9</v>
      </c>
      <c r="B38" s="352" t="s">
        <v>56</v>
      </c>
      <c r="C38" s="353"/>
      <c r="D38" s="353"/>
      <c r="E38" s="353"/>
      <c r="F38" s="353"/>
      <c r="G38" s="353"/>
      <c r="H38" s="354"/>
      <c r="I38" s="183"/>
      <c r="J38" s="27"/>
    </row>
    <row r="39" spans="1:10" s="26" customFormat="1" ht="27" customHeight="1">
      <c r="A39" s="207">
        <v>10</v>
      </c>
      <c r="B39" s="352" t="s">
        <v>249</v>
      </c>
      <c r="C39" s="353"/>
      <c r="D39" s="353"/>
      <c r="E39" s="353"/>
      <c r="F39" s="353"/>
      <c r="G39" s="353"/>
      <c r="H39" s="353"/>
      <c r="I39" s="212"/>
      <c r="J39" s="27"/>
    </row>
    <row r="40" spans="1:10" s="26" customFormat="1" ht="27" customHeight="1">
      <c r="A40" s="207">
        <v>11</v>
      </c>
      <c r="B40" s="352" t="s">
        <v>250</v>
      </c>
      <c r="C40" s="353"/>
      <c r="D40" s="353"/>
      <c r="E40" s="353"/>
      <c r="F40" s="353"/>
      <c r="G40" s="353"/>
      <c r="H40" s="353"/>
      <c r="I40" s="212"/>
      <c r="J40" s="27"/>
    </row>
    <row r="41" spans="1:10" s="26" customFormat="1" ht="27" customHeight="1">
      <c r="A41" s="207">
        <v>12</v>
      </c>
      <c r="B41" s="352" t="s">
        <v>251</v>
      </c>
      <c r="C41" s="353"/>
      <c r="D41" s="353"/>
      <c r="E41" s="353"/>
      <c r="F41" s="353"/>
      <c r="G41" s="353"/>
      <c r="H41" s="353"/>
      <c r="I41" s="212"/>
    </row>
    <row r="42" spans="1:10" s="26" customFormat="1" ht="44.4" customHeight="1">
      <c r="A42" s="207">
        <v>13</v>
      </c>
      <c r="B42" s="352" t="s">
        <v>252</v>
      </c>
      <c r="C42" s="353"/>
      <c r="D42" s="353"/>
      <c r="E42" s="353"/>
      <c r="F42" s="353"/>
      <c r="G42" s="353"/>
      <c r="H42" s="353"/>
      <c r="I42" s="212"/>
    </row>
    <row r="43" spans="1:10" s="26" customFormat="1" ht="44.4" customHeight="1">
      <c r="A43" s="207">
        <v>14</v>
      </c>
      <c r="B43" s="352" t="s">
        <v>261</v>
      </c>
      <c r="C43" s="353"/>
      <c r="D43" s="353"/>
      <c r="E43" s="353"/>
      <c r="F43" s="353"/>
      <c r="G43" s="353"/>
      <c r="H43" s="354"/>
      <c r="I43" s="212"/>
    </row>
    <row r="44" spans="1:10" s="26" customFormat="1" ht="44.4" customHeight="1">
      <c r="A44" s="207">
        <v>15</v>
      </c>
      <c r="B44" s="352" t="s">
        <v>253</v>
      </c>
      <c r="C44" s="353"/>
      <c r="D44" s="353"/>
      <c r="E44" s="353"/>
      <c r="F44" s="353"/>
      <c r="G44" s="353"/>
      <c r="H44" s="353"/>
      <c r="I44" s="212"/>
    </row>
    <row r="45" spans="1:10" s="31" customFormat="1" ht="27" customHeight="1">
      <c r="A45" s="39"/>
      <c r="B45" s="40"/>
      <c r="C45" s="40"/>
      <c r="D45" s="40"/>
      <c r="E45" s="40"/>
      <c r="F45" s="40"/>
      <c r="G45" s="40"/>
      <c r="H45" s="40"/>
      <c r="I45" s="41"/>
    </row>
    <row r="46" spans="1:10" s="37" customFormat="1" ht="27" customHeight="1">
      <c r="A46" s="38" t="s">
        <v>310</v>
      </c>
      <c r="B46" s="42" t="s">
        <v>183</v>
      </c>
      <c r="C46" s="42"/>
      <c r="D46" s="42"/>
      <c r="E46" s="42"/>
      <c r="F46" s="42"/>
      <c r="G46" s="42"/>
      <c r="H46" s="42"/>
      <c r="I46" s="43"/>
    </row>
    <row r="47" spans="1:10" s="31" customFormat="1" ht="21" customHeight="1">
      <c r="A47" s="44" t="s">
        <v>36</v>
      </c>
      <c r="B47" s="31" t="s">
        <v>484</v>
      </c>
      <c r="C47" s="213"/>
      <c r="D47" s="213"/>
      <c r="E47" s="213"/>
      <c r="F47" s="213"/>
      <c r="G47" s="213"/>
      <c r="H47" s="213"/>
      <c r="I47" s="30"/>
    </row>
    <row r="48" spans="1:10" s="31" customFormat="1" ht="21" customHeight="1">
      <c r="A48" s="44"/>
      <c r="B48" s="31" t="s">
        <v>317</v>
      </c>
      <c r="C48" s="213"/>
      <c r="D48" s="213"/>
      <c r="E48" s="213"/>
      <c r="F48" s="213"/>
      <c r="G48" s="213"/>
      <c r="H48" s="213"/>
      <c r="I48" s="30"/>
    </row>
    <row r="49" spans="1:9" s="31" customFormat="1" ht="21" customHeight="1">
      <c r="A49" s="44" t="s">
        <v>36</v>
      </c>
      <c r="B49" s="31" t="s">
        <v>318</v>
      </c>
      <c r="C49" s="213"/>
      <c r="D49" s="213"/>
      <c r="E49" s="213"/>
      <c r="F49" s="213"/>
      <c r="G49" s="213"/>
      <c r="H49" s="213"/>
      <c r="I49" s="30"/>
    </row>
    <row r="50" spans="1:9" s="31" customFormat="1" ht="21" customHeight="1">
      <c r="A50" s="44" t="s">
        <v>36</v>
      </c>
      <c r="B50" s="31" t="s">
        <v>319</v>
      </c>
      <c r="C50" s="213"/>
      <c r="D50" s="213"/>
      <c r="E50" s="213"/>
      <c r="F50" s="213"/>
      <c r="G50" s="213"/>
      <c r="H50" s="213"/>
      <c r="I50" s="30"/>
    </row>
    <row r="51" spans="1:9" s="31" customFormat="1" ht="21" customHeight="1">
      <c r="A51" s="44"/>
      <c r="B51" s="213"/>
      <c r="C51" s="213"/>
      <c r="D51" s="213"/>
      <c r="E51" s="213"/>
      <c r="F51" s="213"/>
      <c r="G51" s="213"/>
      <c r="H51" s="213"/>
      <c r="I51" s="30"/>
    </row>
    <row r="52" spans="1:9" s="26" customFormat="1" ht="27" customHeight="1">
      <c r="A52" s="207">
        <v>1</v>
      </c>
      <c r="B52" s="352" t="s">
        <v>78</v>
      </c>
      <c r="C52" s="353"/>
      <c r="D52" s="353"/>
      <c r="E52" s="353"/>
      <c r="F52" s="353"/>
      <c r="G52" s="353"/>
      <c r="H52" s="354"/>
      <c r="I52" s="226">
        <v>0</v>
      </c>
    </row>
    <row r="53" spans="1:9" s="26" customFormat="1" ht="27" customHeight="1">
      <c r="A53" s="402">
        <v>2</v>
      </c>
      <c r="B53" s="389" t="s">
        <v>483</v>
      </c>
      <c r="C53" s="404" t="s">
        <v>62</v>
      </c>
      <c r="D53" s="405"/>
      <c r="E53" s="405"/>
      <c r="F53" s="405"/>
      <c r="G53" s="405"/>
      <c r="H53" s="406"/>
      <c r="I53" s="209"/>
    </row>
    <row r="54" spans="1:9" s="26" customFormat="1" ht="27" customHeight="1">
      <c r="A54" s="403"/>
      <c r="B54" s="390"/>
      <c r="C54" s="425" t="s">
        <v>63</v>
      </c>
      <c r="D54" s="426"/>
      <c r="E54" s="426"/>
      <c r="F54" s="426"/>
      <c r="G54" s="426"/>
      <c r="H54" s="427"/>
      <c r="I54" s="45">
        <v>0</v>
      </c>
    </row>
    <row r="55" spans="1:9" s="26" customFormat="1" ht="27" customHeight="1">
      <c r="A55" s="403"/>
      <c r="B55" s="390"/>
      <c r="C55" s="404" t="s">
        <v>64</v>
      </c>
      <c r="D55" s="405"/>
      <c r="E55" s="405"/>
      <c r="F55" s="405"/>
      <c r="G55" s="405"/>
      <c r="H55" s="406"/>
      <c r="I55" s="209"/>
    </row>
    <row r="56" spans="1:9" s="26" customFormat="1" ht="27" customHeight="1">
      <c r="A56" s="403"/>
      <c r="B56" s="390"/>
      <c r="C56" s="425" t="s">
        <v>63</v>
      </c>
      <c r="D56" s="426"/>
      <c r="E56" s="426"/>
      <c r="F56" s="426"/>
      <c r="G56" s="426"/>
      <c r="H56" s="427"/>
      <c r="I56" s="45">
        <v>0</v>
      </c>
    </row>
    <row r="57" spans="1:9" s="26" customFormat="1" ht="27" customHeight="1">
      <c r="A57" s="403"/>
      <c r="B57" s="390"/>
      <c r="C57" s="404" t="s">
        <v>65</v>
      </c>
      <c r="D57" s="405"/>
      <c r="E57" s="405"/>
      <c r="F57" s="405"/>
      <c r="G57" s="405"/>
      <c r="H57" s="406"/>
      <c r="I57" s="209"/>
    </row>
    <row r="58" spans="1:9" s="26" customFormat="1" ht="27" customHeight="1">
      <c r="A58" s="403"/>
      <c r="B58" s="390"/>
      <c r="C58" s="425" t="s">
        <v>63</v>
      </c>
      <c r="D58" s="426"/>
      <c r="E58" s="426"/>
      <c r="F58" s="426"/>
      <c r="G58" s="426"/>
      <c r="H58" s="427"/>
      <c r="I58" s="45">
        <v>0</v>
      </c>
    </row>
    <row r="59" spans="1:9" s="26" customFormat="1" ht="27" customHeight="1">
      <c r="A59" s="403"/>
      <c r="B59" s="390"/>
      <c r="C59" s="404" t="s">
        <v>66</v>
      </c>
      <c r="D59" s="405"/>
      <c r="E59" s="405"/>
      <c r="F59" s="405"/>
      <c r="G59" s="405"/>
      <c r="H59" s="406"/>
      <c r="I59" s="209"/>
    </row>
    <row r="60" spans="1:9" s="26" customFormat="1" ht="27" customHeight="1">
      <c r="A60" s="403"/>
      <c r="B60" s="390"/>
      <c r="C60" s="425" t="s">
        <v>63</v>
      </c>
      <c r="D60" s="426"/>
      <c r="E60" s="426"/>
      <c r="F60" s="426"/>
      <c r="G60" s="426"/>
      <c r="H60" s="427"/>
      <c r="I60" s="45">
        <v>0</v>
      </c>
    </row>
    <row r="61" spans="1:9" s="26" customFormat="1" ht="27" customHeight="1">
      <c r="A61" s="403"/>
      <c r="B61" s="390"/>
      <c r="C61" s="404" t="s">
        <v>67</v>
      </c>
      <c r="D61" s="405"/>
      <c r="E61" s="405"/>
      <c r="F61" s="405"/>
      <c r="G61" s="405"/>
      <c r="H61" s="406"/>
      <c r="I61" s="209"/>
    </row>
    <row r="62" spans="1:9" s="26" customFormat="1" ht="27" customHeight="1">
      <c r="A62" s="403"/>
      <c r="B62" s="390"/>
      <c r="C62" s="425" t="s">
        <v>63</v>
      </c>
      <c r="D62" s="426"/>
      <c r="E62" s="426"/>
      <c r="F62" s="426"/>
      <c r="G62" s="426"/>
      <c r="H62" s="427"/>
      <c r="I62" s="45">
        <v>0</v>
      </c>
    </row>
    <row r="63" spans="1:9" s="26" customFormat="1" ht="27" customHeight="1">
      <c r="A63" s="403"/>
      <c r="B63" s="390"/>
      <c r="C63" s="404" t="s">
        <v>68</v>
      </c>
      <c r="D63" s="405"/>
      <c r="E63" s="405"/>
      <c r="F63" s="405"/>
      <c r="G63" s="405"/>
      <c r="H63" s="406"/>
      <c r="I63" s="209"/>
    </row>
    <row r="64" spans="1:9" s="26" customFormat="1" ht="27" customHeight="1">
      <c r="A64" s="403"/>
      <c r="B64" s="390"/>
      <c r="C64" s="425" t="s">
        <v>63</v>
      </c>
      <c r="D64" s="426"/>
      <c r="E64" s="426"/>
      <c r="F64" s="426"/>
      <c r="G64" s="426"/>
      <c r="H64" s="427"/>
      <c r="I64" s="45">
        <v>0</v>
      </c>
    </row>
    <row r="65" spans="1:9" s="26" customFormat="1" ht="27" customHeight="1">
      <c r="A65" s="403"/>
      <c r="B65" s="390"/>
      <c r="C65" s="404" t="s">
        <v>69</v>
      </c>
      <c r="D65" s="405"/>
      <c r="E65" s="405"/>
      <c r="F65" s="405"/>
      <c r="G65" s="405"/>
      <c r="H65" s="406"/>
      <c r="I65" s="209"/>
    </row>
    <row r="66" spans="1:9" s="26" customFormat="1" ht="27" customHeight="1">
      <c r="A66" s="403"/>
      <c r="B66" s="390"/>
      <c r="C66" s="425" t="s">
        <v>63</v>
      </c>
      <c r="D66" s="426"/>
      <c r="E66" s="426"/>
      <c r="F66" s="426"/>
      <c r="G66" s="426"/>
      <c r="H66" s="427"/>
      <c r="I66" s="45">
        <v>0</v>
      </c>
    </row>
    <row r="67" spans="1:9" s="26" customFormat="1" ht="27" customHeight="1">
      <c r="A67" s="403"/>
      <c r="B67" s="390"/>
      <c r="C67" s="404" t="s">
        <v>70</v>
      </c>
      <c r="D67" s="405"/>
      <c r="E67" s="405"/>
      <c r="F67" s="405"/>
      <c r="G67" s="405"/>
      <c r="H67" s="406"/>
      <c r="I67" s="209"/>
    </row>
    <row r="68" spans="1:9" s="26" customFormat="1" ht="27" customHeight="1">
      <c r="A68" s="403"/>
      <c r="B68" s="390"/>
      <c r="C68" s="425" t="s">
        <v>63</v>
      </c>
      <c r="D68" s="426"/>
      <c r="E68" s="426"/>
      <c r="F68" s="426"/>
      <c r="G68" s="426"/>
      <c r="H68" s="427"/>
      <c r="I68" s="45">
        <v>0</v>
      </c>
    </row>
    <row r="69" spans="1:9" s="26" customFormat="1" ht="27" customHeight="1">
      <c r="A69" s="403"/>
      <c r="B69" s="390"/>
      <c r="C69" s="404" t="s">
        <v>71</v>
      </c>
      <c r="D69" s="405"/>
      <c r="E69" s="405"/>
      <c r="F69" s="405"/>
      <c r="G69" s="405"/>
      <c r="H69" s="406"/>
      <c r="I69" s="209"/>
    </row>
    <row r="70" spans="1:9" s="26" customFormat="1" ht="27" customHeight="1">
      <c r="A70" s="403"/>
      <c r="B70" s="390"/>
      <c r="C70" s="425" t="s">
        <v>63</v>
      </c>
      <c r="D70" s="426"/>
      <c r="E70" s="426"/>
      <c r="F70" s="426"/>
      <c r="G70" s="426"/>
      <c r="H70" s="427"/>
      <c r="I70" s="45">
        <v>0</v>
      </c>
    </row>
    <row r="71" spans="1:9" s="26" customFormat="1" ht="27" customHeight="1">
      <c r="A71" s="207">
        <v>3</v>
      </c>
      <c r="B71" s="352" t="s">
        <v>320</v>
      </c>
      <c r="C71" s="353"/>
      <c r="D71" s="353"/>
      <c r="E71" s="353"/>
      <c r="F71" s="353"/>
      <c r="G71" s="353"/>
      <c r="H71" s="354"/>
      <c r="I71" s="85">
        <f>SUM(I52,I54,I56,I58,I60,I62,I64,I66,I68,I70)</f>
        <v>0</v>
      </c>
    </row>
    <row r="72" spans="1:9" s="26" customFormat="1" ht="27" customHeight="1">
      <c r="A72" s="36"/>
      <c r="B72" s="213"/>
      <c r="C72" s="213"/>
      <c r="D72" s="213"/>
      <c r="E72" s="213"/>
      <c r="F72" s="213"/>
      <c r="G72" s="213"/>
      <c r="H72" s="213"/>
      <c r="I72" s="46"/>
    </row>
    <row r="73" spans="1:9" s="50" customFormat="1" ht="19.95" customHeight="1">
      <c r="A73" s="47" t="s">
        <v>184</v>
      </c>
      <c r="B73" s="48" t="s">
        <v>79</v>
      </c>
      <c r="C73" s="49"/>
      <c r="I73" s="51"/>
    </row>
    <row r="74" spans="1:9" s="50" customFormat="1" ht="11.4" customHeight="1">
      <c r="A74" s="52"/>
      <c r="B74" s="52"/>
      <c r="C74" s="52"/>
      <c r="D74" s="52"/>
      <c r="E74" s="52"/>
      <c r="F74" s="52"/>
      <c r="G74" s="52"/>
      <c r="H74" s="52"/>
      <c r="I74" s="51"/>
    </row>
    <row r="75" spans="1:9" s="50" customFormat="1" ht="19.95" customHeight="1">
      <c r="A75" s="50" t="s">
        <v>80</v>
      </c>
      <c r="B75" s="49"/>
      <c r="C75" s="49"/>
      <c r="I75" s="51"/>
    </row>
    <row r="76" spans="1:9" s="50" customFormat="1" ht="19.95" customHeight="1">
      <c r="A76" s="53"/>
      <c r="B76" s="430" t="s">
        <v>81</v>
      </c>
      <c r="C76" s="431"/>
      <c r="D76" s="54" t="s">
        <v>323</v>
      </c>
      <c r="E76" s="54" t="s">
        <v>82</v>
      </c>
      <c r="I76" s="51"/>
    </row>
    <row r="77" spans="1:9" s="50" customFormat="1" ht="19.95" customHeight="1">
      <c r="A77" s="55">
        <v>1</v>
      </c>
      <c r="B77" s="428" t="s">
        <v>83</v>
      </c>
      <c r="C77" s="429"/>
      <c r="D77" s="56" t="s">
        <v>84</v>
      </c>
      <c r="E77" s="56" t="s">
        <v>84</v>
      </c>
      <c r="I77" s="51"/>
    </row>
    <row r="78" spans="1:9" s="50" customFormat="1" ht="19.95" customHeight="1">
      <c r="A78" s="55">
        <v>2</v>
      </c>
      <c r="B78" s="428" t="s">
        <v>85</v>
      </c>
      <c r="C78" s="429"/>
      <c r="D78" s="56" t="s">
        <v>84</v>
      </c>
      <c r="E78" s="56" t="s">
        <v>84</v>
      </c>
      <c r="I78" s="51"/>
    </row>
    <row r="79" spans="1:9" s="50" customFormat="1" ht="19.95" customHeight="1">
      <c r="A79" s="55">
        <v>3</v>
      </c>
      <c r="B79" s="428" t="s">
        <v>86</v>
      </c>
      <c r="C79" s="429"/>
      <c r="D79" s="56" t="s">
        <v>84</v>
      </c>
      <c r="E79" s="56" t="s">
        <v>84</v>
      </c>
      <c r="I79" s="51"/>
    </row>
    <row r="80" spans="1:9" s="50" customFormat="1" ht="19.95" customHeight="1">
      <c r="A80" s="55">
        <v>4</v>
      </c>
      <c r="B80" s="428" t="s">
        <v>87</v>
      </c>
      <c r="C80" s="429"/>
      <c r="D80" s="56" t="s">
        <v>84</v>
      </c>
      <c r="E80" s="56" t="s">
        <v>84</v>
      </c>
      <c r="I80" s="51"/>
    </row>
    <row r="81" spans="1:9" s="50" customFormat="1" ht="19.95" customHeight="1">
      <c r="A81" s="55">
        <v>5</v>
      </c>
      <c r="B81" s="428" t="s">
        <v>88</v>
      </c>
      <c r="C81" s="429"/>
      <c r="D81" s="56" t="s">
        <v>84</v>
      </c>
      <c r="E81" s="56" t="s">
        <v>84</v>
      </c>
      <c r="I81" s="51"/>
    </row>
    <row r="82" spans="1:9" s="50" customFormat="1" ht="19.95" customHeight="1">
      <c r="A82" s="55">
        <v>6</v>
      </c>
      <c r="B82" s="428" t="s">
        <v>89</v>
      </c>
      <c r="C82" s="429"/>
      <c r="D82" s="56" t="s">
        <v>84</v>
      </c>
      <c r="E82" s="56" t="s">
        <v>84</v>
      </c>
      <c r="I82" s="51"/>
    </row>
    <row r="83" spans="1:9" s="50" customFormat="1" ht="19.95" customHeight="1">
      <c r="A83" s="55">
        <v>7</v>
      </c>
      <c r="B83" s="428" t="s">
        <v>90</v>
      </c>
      <c r="C83" s="429"/>
      <c r="D83" s="56" t="s">
        <v>84</v>
      </c>
      <c r="E83" s="56" t="s">
        <v>84</v>
      </c>
      <c r="I83" s="51"/>
    </row>
    <row r="84" spans="1:9" s="50" customFormat="1" ht="19.95" customHeight="1">
      <c r="A84" s="55">
        <v>8</v>
      </c>
      <c r="B84" s="428" t="s">
        <v>91</v>
      </c>
      <c r="C84" s="429"/>
      <c r="D84" s="56" t="s">
        <v>84</v>
      </c>
      <c r="E84" s="56" t="s">
        <v>84</v>
      </c>
      <c r="I84" s="51"/>
    </row>
    <row r="85" spans="1:9" s="50" customFormat="1" ht="19.95" customHeight="1">
      <c r="A85" s="55">
        <v>9</v>
      </c>
      <c r="B85" s="428" t="s">
        <v>92</v>
      </c>
      <c r="C85" s="429"/>
      <c r="D85" s="56" t="s">
        <v>84</v>
      </c>
      <c r="E85" s="56" t="s">
        <v>84</v>
      </c>
      <c r="I85" s="51"/>
    </row>
    <row r="86" spans="1:9" s="50" customFormat="1" ht="19.95" customHeight="1">
      <c r="A86" s="55">
        <v>10</v>
      </c>
      <c r="B86" s="428" t="s">
        <v>93</v>
      </c>
      <c r="C86" s="429"/>
      <c r="D86" s="56" t="s">
        <v>84</v>
      </c>
      <c r="E86" s="56" t="s">
        <v>84</v>
      </c>
      <c r="I86" s="51"/>
    </row>
    <row r="87" spans="1:9" s="50" customFormat="1" ht="19.95" customHeight="1">
      <c r="A87" s="55">
        <v>11</v>
      </c>
      <c r="B87" s="428" t="s">
        <v>94</v>
      </c>
      <c r="C87" s="429"/>
      <c r="D87" s="56" t="s">
        <v>84</v>
      </c>
      <c r="E87" s="56" t="s">
        <v>84</v>
      </c>
      <c r="I87" s="51"/>
    </row>
    <row r="88" spans="1:9" s="50" customFormat="1" ht="19.95" customHeight="1">
      <c r="A88" s="55">
        <v>12</v>
      </c>
      <c r="B88" s="428" t="s">
        <v>95</v>
      </c>
      <c r="C88" s="429"/>
      <c r="D88" s="56" t="s">
        <v>84</v>
      </c>
      <c r="E88" s="56" t="s">
        <v>84</v>
      </c>
      <c r="I88" s="51"/>
    </row>
    <row r="89" spans="1:9" s="50" customFormat="1" ht="19.95" customHeight="1">
      <c r="A89" s="55">
        <v>13</v>
      </c>
      <c r="B89" s="428" t="s">
        <v>96</v>
      </c>
      <c r="C89" s="429"/>
      <c r="D89" s="56" t="s">
        <v>84</v>
      </c>
      <c r="E89" s="56" t="s">
        <v>84</v>
      </c>
      <c r="I89" s="51"/>
    </row>
    <row r="90" spans="1:9" s="50" customFormat="1" ht="19.95" customHeight="1">
      <c r="A90" s="55">
        <v>14</v>
      </c>
      <c r="B90" s="428" t="s">
        <v>97</v>
      </c>
      <c r="C90" s="429"/>
      <c r="D90" s="56" t="s">
        <v>84</v>
      </c>
      <c r="E90" s="56" t="s">
        <v>84</v>
      </c>
      <c r="I90" s="51"/>
    </row>
    <row r="91" spans="1:9" s="50" customFormat="1" ht="19.95" customHeight="1">
      <c r="A91" s="55">
        <v>15</v>
      </c>
      <c r="B91" s="428" t="s">
        <v>98</v>
      </c>
      <c r="C91" s="429"/>
      <c r="D91" s="56" t="s">
        <v>84</v>
      </c>
      <c r="E91" s="56" t="s">
        <v>84</v>
      </c>
      <c r="I91" s="51"/>
    </row>
    <row r="92" spans="1:9" s="50" customFormat="1" ht="19.95" customHeight="1">
      <c r="A92" s="55">
        <v>16</v>
      </c>
      <c r="B92" s="428" t="s">
        <v>99</v>
      </c>
      <c r="C92" s="429"/>
      <c r="D92" s="56" t="s">
        <v>84</v>
      </c>
      <c r="E92" s="56" t="s">
        <v>84</v>
      </c>
      <c r="I92" s="51"/>
    </row>
    <row r="93" spans="1:9" s="50" customFormat="1" ht="19.95" customHeight="1">
      <c r="A93" s="55">
        <v>17</v>
      </c>
      <c r="B93" s="428" t="s">
        <v>100</v>
      </c>
      <c r="C93" s="429"/>
      <c r="D93" s="56" t="s">
        <v>84</v>
      </c>
      <c r="E93" s="56" t="s">
        <v>84</v>
      </c>
      <c r="I93" s="51"/>
    </row>
    <row r="94" spans="1:9" s="50" customFormat="1" ht="19.95" customHeight="1">
      <c r="A94" s="55">
        <v>18</v>
      </c>
      <c r="B94" s="428" t="s">
        <v>101</v>
      </c>
      <c r="C94" s="429"/>
      <c r="D94" s="56" t="s">
        <v>84</v>
      </c>
      <c r="E94" s="56" t="s">
        <v>84</v>
      </c>
      <c r="I94" s="51"/>
    </row>
    <row r="95" spans="1:9" s="50" customFormat="1" ht="19.95" customHeight="1">
      <c r="A95" s="55">
        <v>19</v>
      </c>
      <c r="B95" s="428" t="s">
        <v>102</v>
      </c>
      <c r="C95" s="429"/>
      <c r="D95" s="56" t="s">
        <v>84</v>
      </c>
      <c r="E95" s="56" t="s">
        <v>84</v>
      </c>
      <c r="I95" s="51"/>
    </row>
    <row r="96" spans="1:9" s="50" customFormat="1" ht="19.95" customHeight="1">
      <c r="A96" s="55">
        <v>20</v>
      </c>
      <c r="B96" s="428" t="s">
        <v>103</v>
      </c>
      <c r="C96" s="429"/>
      <c r="D96" s="56" t="s">
        <v>84</v>
      </c>
      <c r="E96" s="56" t="s">
        <v>84</v>
      </c>
      <c r="I96" s="51"/>
    </row>
    <row r="97" spans="1:9" s="50" customFormat="1" ht="19.95" customHeight="1">
      <c r="A97" s="55">
        <v>21</v>
      </c>
      <c r="B97" s="428" t="s">
        <v>104</v>
      </c>
      <c r="C97" s="429"/>
      <c r="D97" s="56" t="s">
        <v>84</v>
      </c>
      <c r="E97" s="56" t="s">
        <v>84</v>
      </c>
      <c r="I97" s="51"/>
    </row>
    <row r="98" spans="1:9" s="50" customFormat="1" ht="19.95" customHeight="1">
      <c r="A98" s="55">
        <v>22</v>
      </c>
      <c r="B98" s="428" t="s">
        <v>105</v>
      </c>
      <c r="C98" s="429"/>
      <c r="D98" s="56" t="s">
        <v>84</v>
      </c>
      <c r="E98" s="56" t="s">
        <v>84</v>
      </c>
      <c r="I98" s="51"/>
    </row>
    <row r="99" spans="1:9" s="50" customFormat="1" ht="19.95" customHeight="1">
      <c r="A99" s="55">
        <v>23</v>
      </c>
      <c r="B99" s="428" t="s">
        <v>106</v>
      </c>
      <c r="C99" s="429"/>
      <c r="D99" s="56" t="s">
        <v>84</v>
      </c>
      <c r="E99" s="56" t="s">
        <v>84</v>
      </c>
      <c r="I99" s="51"/>
    </row>
    <row r="100" spans="1:9" s="50" customFormat="1" ht="19.95" customHeight="1">
      <c r="A100" s="55">
        <v>24</v>
      </c>
      <c r="B100" s="428" t="s">
        <v>107</v>
      </c>
      <c r="C100" s="429"/>
      <c r="D100" s="56" t="s">
        <v>84</v>
      </c>
      <c r="E100" s="56" t="s">
        <v>84</v>
      </c>
      <c r="I100" s="51"/>
    </row>
    <row r="101" spans="1:9" s="50" customFormat="1" ht="19.95" customHeight="1">
      <c r="A101" s="55">
        <v>25</v>
      </c>
      <c r="B101" s="428" t="s">
        <v>108</v>
      </c>
      <c r="C101" s="429"/>
      <c r="D101" s="56" t="s">
        <v>84</v>
      </c>
      <c r="E101" s="56" t="s">
        <v>84</v>
      </c>
      <c r="I101" s="51"/>
    </row>
    <row r="102" spans="1:9" s="50" customFormat="1" ht="19.95" customHeight="1">
      <c r="A102" s="55">
        <v>26</v>
      </c>
      <c r="B102" s="428" t="s">
        <v>109</v>
      </c>
      <c r="C102" s="429"/>
      <c r="D102" s="56" t="s">
        <v>84</v>
      </c>
      <c r="E102" s="56" t="s">
        <v>84</v>
      </c>
      <c r="I102" s="51"/>
    </row>
    <row r="103" spans="1:9" s="50" customFormat="1" ht="19.95" customHeight="1">
      <c r="A103" s="55">
        <v>27</v>
      </c>
      <c r="B103" s="428" t="s">
        <v>110</v>
      </c>
      <c r="C103" s="429"/>
      <c r="D103" s="56" t="s">
        <v>84</v>
      </c>
      <c r="E103" s="56" t="s">
        <v>84</v>
      </c>
      <c r="I103" s="51"/>
    </row>
    <row r="104" spans="1:9" s="50" customFormat="1" ht="19.95" customHeight="1">
      <c r="A104" s="55">
        <v>28</v>
      </c>
      <c r="B104" s="428" t="s">
        <v>111</v>
      </c>
      <c r="C104" s="429"/>
      <c r="D104" s="56" t="s">
        <v>84</v>
      </c>
      <c r="E104" s="56" t="s">
        <v>84</v>
      </c>
      <c r="I104" s="51"/>
    </row>
    <row r="105" spans="1:9" s="50" customFormat="1" ht="19.95" customHeight="1">
      <c r="A105" s="55">
        <v>29</v>
      </c>
      <c r="B105" s="428" t="s">
        <v>112</v>
      </c>
      <c r="C105" s="429"/>
      <c r="D105" s="56" t="s">
        <v>84</v>
      </c>
      <c r="E105" s="56" t="s">
        <v>84</v>
      </c>
      <c r="I105" s="51"/>
    </row>
    <row r="106" spans="1:9" s="50" customFormat="1" ht="19.95" customHeight="1">
      <c r="A106" s="55">
        <v>30</v>
      </c>
      <c r="B106" s="428" t="s">
        <v>113</v>
      </c>
      <c r="C106" s="429"/>
      <c r="D106" s="56" t="s">
        <v>84</v>
      </c>
      <c r="E106" s="56" t="s">
        <v>84</v>
      </c>
      <c r="I106" s="51"/>
    </row>
    <row r="107" spans="1:9" s="50" customFormat="1" ht="19.95" customHeight="1">
      <c r="A107" s="55">
        <v>31</v>
      </c>
      <c r="B107" s="428" t="s">
        <v>114</v>
      </c>
      <c r="C107" s="429"/>
      <c r="D107" s="56" t="s">
        <v>84</v>
      </c>
      <c r="E107" s="56" t="s">
        <v>84</v>
      </c>
      <c r="I107" s="51"/>
    </row>
    <row r="108" spans="1:9" s="50" customFormat="1" ht="19.95" customHeight="1">
      <c r="A108" s="55">
        <v>32</v>
      </c>
      <c r="B108" s="428" t="s">
        <v>115</v>
      </c>
      <c r="C108" s="429"/>
      <c r="D108" s="56" t="s">
        <v>84</v>
      </c>
      <c r="E108" s="56" t="s">
        <v>84</v>
      </c>
      <c r="I108" s="51"/>
    </row>
    <row r="109" spans="1:9" s="50" customFormat="1" ht="19.95" customHeight="1">
      <c r="A109" s="55">
        <v>33</v>
      </c>
      <c r="B109" s="428" t="s">
        <v>116</v>
      </c>
      <c r="C109" s="429"/>
      <c r="D109" s="56" t="s">
        <v>84</v>
      </c>
      <c r="E109" s="56" t="s">
        <v>84</v>
      </c>
      <c r="I109" s="51"/>
    </row>
    <row r="110" spans="1:9" s="50" customFormat="1" ht="19.95" customHeight="1">
      <c r="A110" s="55">
        <v>34</v>
      </c>
      <c r="B110" s="428" t="s">
        <v>117</v>
      </c>
      <c r="C110" s="429"/>
      <c r="D110" s="56" t="s">
        <v>84</v>
      </c>
      <c r="E110" s="56" t="s">
        <v>84</v>
      </c>
      <c r="I110" s="51"/>
    </row>
    <row r="111" spans="1:9" s="50" customFormat="1" ht="19.95" customHeight="1">
      <c r="A111" s="49"/>
      <c r="I111" s="51"/>
    </row>
    <row r="112" spans="1:9" s="50" customFormat="1" ht="19.95" customHeight="1">
      <c r="A112" s="57" t="s">
        <v>185</v>
      </c>
      <c r="B112" s="48" t="s">
        <v>118</v>
      </c>
      <c r="I112" s="51"/>
    </row>
    <row r="113" spans="1:9" s="50" customFormat="1" ht="19.95" customHeight="1">
      <c r="A113" s="47"/>
      <c r="B113" s="48"/>
      <c r="I113" s="51"/>
    </row>
    <row r="114" spans="1:9" s="50" customFormat="1" ht="19.95" customHeight="1">
      <c r="A114" s="50" t="s">
        <v>80</v>
      </c>
      <c r="I114" s="51"/>
    </row>
    <row r="115" spans="1:9" s="50" customFormat="1" ht="19.95" customHeight="1">
      <c r="A115" s="53"/>
      <c r="B115" s="434" t="s">
        <v>119</v>
      </c>
      <c r="C115" s="435"/>
      <c r="D115" s="54" t="s">
        <v>323</v>
      </c>
      <c r="E115" s="54" t="s">
        <v>82</v>
      </c>
      <c r="I115" s="51"/>
    </row>
    <row r="116" spans="1:9" s="50" customFormat="1" ht="19.95" customHeight="1">
      <c r="A116" s="55">
        <v>1</v>
      </c>
      <c r="B116" s="432" t="s">
        <v>180</v>
      </c>
      <c r="C116" s="433"/>
      <c r="D116" s="56" t="s">
        <v>84</v>
      </c>
      <c r="E116" s="56" t="s">
        <v>84</v>
      </c>
      <c r="I116" s="51"/>
    </row>
    <row r="117" spans="1:9" s="50" customFormat="1" ht="19.95" customHeight="1">
      <c r="A117" s="55">
        <v>2</v>
      </c>
      <c r="B117" s="432" t="s">
        <v>181</v>
      </c>
      <c r="C117" s="433"/>
      <c r="D117" s="56" t="s">
        <v>84</v>
      </c>
      <c r="E117" s="56" t="s">
        <v>84</v>
      </c>
      <c r="I117" s="51"/>
    </row>
    <row r="118" spans="1:9" s="50" customFormat="1" ht="19.95" customHeight="1">
      <c r="A118" s="55">
        <v>3</v>
      </c>
      <c r="B118" s="432" t="s">
        <v>120</v>
      </c>
      <c r="C118" s="433"/>
      <c r="D118" s="56" t="s">
        <v>84</v>
      </c>
      <c r="E118" s="56" t="s">
        <v>84</v>
      </c>
      <c r="I118" s="51"/>
    </row>
    <row r="119" spans="1:9" s="50" customFormat="1" ht="19.95" customHeight="1">
      <c r="A119" s="55">
        <v>4</v>
      </c>
      <c r="B119" s="432" t="s">
        <v>121</v>
      </c>
      <c r="C119" s="433"/>
      <c r="D119" s="56" t="s">
        <v>84</v>
      </c>
      <c r="E119" s="56" t="s">
        <v>84</v>
      </c>
      <c r="I119" s="51"/>
    </row>
    <row r="120" spans="1:9" s="50" customFormat="1" ht="19.95" customHeight="1">
      <c r="A120" s="55">
        <v>5</v>
      </c>
      <c r="B120" s="432" t="s">
        <v>122</v>
      </c>
      <c r="C120" s="433"/>
      <c r="D120" s="56" t="s">
        <v>84</v>
      </c>
      <c r="E120" s="56" t="s">
        <v>84</v>
      </c>
      <c r="I120" s="51"/>
    </row>
    <row r="121" spans="1:9" s="50" customFormat="1" ht="19.95" customHeight="1">
      <c r="A121" s="55">
        <v>6</v>
      </c>
      <c r="B121" s="432" t="s">
        <v>123</v>
      </c>
      <c r="C121" s="433"/>
      <c r="D121" s="56" t="s">
        <v>84</v>
      </c>
      <c r="E121" s="56" t="s">
        <v>84</v>
      </c>
      <c r="I121" s="51"/>
    </row>
    <row r="122" spans="1:9" s="50" customFormat="1" ht="19.95" customHeight="1">
      <c r="A122" s="55">
        <v>7</v>
      </c>
      <c r="B122" s="432" t="s">
        <v>124</v>
      </c>
      <c r="C122" s="433"/>
      <c r="D122" s="56" t="s">
        <v>84</v>
      </c>
      <c r="E122" s="56" t="s">
        <v>84</v>
      </c>
      <c r="I122" s="51"/>
    </row>
    <row r="123" spans="1:9" s="50" customFormat="1" ht="19.95" customHeight="1">
      <c r="A123" s="55">
        <v>8</v>
      </c>
      <c r="B123" s="432" t="s">
        <v>125</v>
      </c>
      <c r="C123" s="433"/>
      <c r="D123" s="56" t="s">
        <v>84</v>
      </c>
      <c r="E123" s="56" t="s">
        <v>84</v>
      </c>
      <c r="I123" s="51"/>
    </row>
    <row r="124" spans="1:9" s="50" customFormat="1" ht="19.95" customHeight="1">
      <c r="A124" s="55">
        <v>9</v>
      </c>
      <c r="B124" s="432" t="s">
        <v>126</v>
      </c>
      <c r="C124" s="433"/>
      <c r="D124" s="56" t="s">
        <v>84</v>
      </c>
      <c r="E124" s="56" t="s">
        <v>84</v>
      </c>
      <c r="I124" s="51"/>
    </row>
    <row r="125" spans="1:9" s="50" customFormat="1" ht="19.95" customHeight="1">
      <c r="A125" s="55">
        <v>10</v>
      </c>
      <c r="B125" s="432" t="s">
        <v>127</v>
      </c>
      <c r="C125" s="433"/>
      <c r="D125" s="56" t="s">
        <v>84</v>
      </c>
      <c r="E125" s="56" t="s">
        <v>84</v>
      </c>
      <c r="I125" s="51"/>
    </row>
    <row r="126" spans="1:9" s="50" customFormat="1" ht="19.95" customHeight="1">
      <c r="A126" s="55">
        <v>11</v>
      </c>
      <c r="B126" s="432" t="s">
        <v>128</v>
      </c>
      <c r="C126" s="433"/>
      <c r="D126" s="56" t="s">
        <v>84</v>
      </c>
      <c r="E126" s="56" t="s">
        <v>84</v>
      </c>
      <c r="I126" s="51"/>
    </row>
    <row r="127" spans="1:9" s="50" customFormat="1" ht="19.95" customHeight="1">
      <c r="A127" s="55">
        <v>12</v>
      </c>
      <c r="B127" s="432" t="s">
        <v>129</v>
      </c>
      <c r="C127" s="433"/>
      <c r="D127" s="56" t="s">
        <v>84</v>
      </c>
      <c r="E127" s="56" t="s">
        <v>84</v>
      </c>
      <c r="I127" s="51"/>
    </row>
    <row r="128" spans="1:9" s="50" customFormat="1" ht="19.95" customHeight="1">
      <c r="A128" s="55">
        <v>13</v>
      </c>
      <c r="B128" s="432" t="s">
        <v>130</v>
      </c>
      <c r="C128" s="433"/>
      <c r="D128" s="56" t="s">
        <v>84</v>
      </c>
      <c r="E128" s="56" t="s">
        <v>84</v>
      </c>
      <c r="I128" s="51"/>
    </row>
    <row r="129" spans="1:9" s="50" customFormat="1" ht="40.200000000000003" customHeight="1">
      <c r="A129" s="55">
        <v>14</v>
      </c>
      <c r="B129" s="432" t="s">
        <v>131</v>
      </c>
      <c r="C129" s="433"/>
      <c r="D129" s="56" t="s">
        <v>84</v>
      </c>
      <c r="E129" s="56" t="s">
        <v>84</v>
      </c>
      <c r="I129" s="51"/>
    </row>
    <row r="130" spans="1:9" s="50" customFormat="1" ht="30" customHeight="1">
      <c r="A130" s="55">
        <v>15</v>
      </c>
      <c r="B130" s="432" t="s">
        <v>132</v>
      </c>
      <c r="C130" s="433"/>
      <c r="D130" s="56" t="s">
        <v>84</v>
      </c>
      <c r="E130" s="56" t="s">
        <v>84</v>
      </c>
      <c r="I130" s="51"/>
    </row>
    <row r="131" spans="1:9" s="50" customFormat="1" ht="19.95" customHeight="1">
      <c r="A131" s="55">
        <v>16</v>
      </c>
      <c r="B131" s="432" t="s">
        <v>133</v>
      </c>
      <c r="C131" s="433"/>
      <c r="D131" s="56" t="s">
        <v>84</v>
      </c>
      <c r="E131" s="56" t="s">
        <v>84</v>
      </c>
      <c r="I131" s="51"/>
    </row>
    <row r="132" spans="1:9" s="50" customFormat="1" ht="19.95" customHeight="1">
      <c r="A132" s="58"/>
      <c r="B132" s="59"/>
      <c r="C132" s="59"/>
      <c r="D132" s="60"/>
      <c r="E132" s="60"/>
      <c r="I132" s="51"/>
    </row>
    <row r="133" spans="1:9" s="50" customFormat="1" ht="19.95" customHeight="1">
      <c r="A133" s="47" t="s">
        <v>186</v>
      </c>
      <c r="B133" s="48" t="s">
        <v>134</v>
      </c>
      <c r="C133" s="49"/>
      <c r="I133" s="51"/>
    </row>
    <row r="134" spans="1:9" s="50" customFormat="1" ht="19.95" customHeight="1">
      <c r="A134" s="47"/>
      <c r="B134" s="48"/>
      <c r="C134" s="49"/>
      <c r="I134" s="51"/>
    </row>
    <row r="135" spans="1:9" s="50" customFormat="1" ht="19.95" customHeight="1">
      <c r="A135" s="50" t="s">
        <v>36</v>
      </c>
      <c r="B135" s="50" t="s">
        <v>135</v>
      </c>
      <c r="C135" s="49"/>
      <c r="I135" s="51"/>
    </row>
    <row r="136" spans="1:9" s="50" customFormat="1" ht="19.95" customHeight="1">
      <c r="A136" s="50" t="s">
        <v>36</v>
      </c>
      <c r="B136" s="50" t="s">
        <v>429</v>
      </c>
      <c r="C136" s="49"/>
      <c r="I136" s="51"/>
    </row>
    <row r="137" spans="1:9" s="50" customFormat="1" ht="19.95" customHeight="1">
      <c r="A137" s="436"/>
      <c r="B137" s="379"/>
      <c r="C137" s="379" t="s">
        <v>136</v>
      </c>
      <c r="D137" s="446" t="s">
        <v>321</v>
      </c>
      <c r="E137" s="447"/>
      <c r="F137" s="447"/>
      <c r="G137" s="448"/>
      <c r="H137" s="56" t="s">
        <v>137</v>
      </c>
      <c r="I137" s="51"/>
    </row>
    <row r="138" spans="1:9" s="50" customFormat="1" ht="22.8">
      <c r="A138" s="437"/>
      <c r="B138" s="380"/>
      <c r="C138" s="380"/>
      <c r="D138" s="61">
        <v>2021</v>
      </c>
      <c r="E138" s="62">
        <v>2022</v>
      </c>
      <c r="F138" s="62">
        <v>2023</v>
      </c>
      <c r="G138" s="63" t="s">
        <v>269</v>
      </c>
      <c r="H138" s="55" t="s">
        <v>269</v>
      </c>
      <c r="I138" s="51"/>
    </row>
    <row r="139" spans="1:9" s="50" customFormat="1" ht="40.200000000000003" customHeight="1">
      <c r="A139" s="449" t="s">
        <v>138</v>
      </c>
      <c r="B139" s="452" t="s">
        <v>139</v>
      </c>
      <c r="C139" s="64" t="s">
        <v>140</v>
      </c>
      <c r="D139" s="65">
        <v>0</v>
      </c>
      <c r="E139" s="66">
        <v>0</v>
      </c>
      <c r="F139" s="66">
        <v>0</v>
      </c>
      <c r="G139" s="86">
        <f t="shared" ref="G139:G180" si="0">AVERAGE(D139:F139)</f>
        <v>0</v>
      </c>
      <c r="H139" s="87">
        <f>G139*I52*0.01</f>
        <v>0</v>
      </c>
      <c r="I139" s="67"/>
    </row>
    <row r="140" spans="1:9" s="50" customFormat="1" ht="40.200000000000003" customHeight="1">
      <c r="A140" s="450"/>
      <c r="B140" s="453"/>
      <c r="C140" s="68" t="s">
        <v>141</v>
      </c>
      <c r="D140" s="69">
        <v>0</v>
      </c>
      <c r="E140" s="70">
        <v>0</v>
      </c>
      <c r="F140" s="70">
        <v>0</v>
      </c>
      <c r="G140" s="88">
        <f t="shared" si="0"/>
        <v>0</v>
      </c>
      <c r="H140" s="89">
        <f t="shared" ref="H140:H181" si="1">G140*$I$52*0.01</f>
        <v>0</v>
      </c>
      <c r="I140" s="51"/>
    </row>
    <row r="141" spans="1:9" s="50" customFormat="1" ht="40.200000000000003" customHeight="1">
      <c r="A141" s="450"/>
      <c r="B141" s="453"/>
      <c r="C141" s="71" t="s">
        <v>142</v>
      </c>
      <c r="D141" s="65">
        <v>0</v>
      </c>
      <c r="E141" s="66">
        <v>0</v>
      </c>
      <c r="F141" s="66">
        <v>0</v>
      </c>
      <c r="G141" s="86">
        <f t="shared" si="0"/>
        <v>0</v>
      </c>
      <c r="H141" s="87">
        <f t="shared" si="1"/>
        <v>0</v>
      </c>
      <c r="I141" s="51"/>
    </row>
    <row r="142" spans="1:9" s="50" customFormat="1" ht="40.200000000000003" customHeight="1">
      <c r="A142" s="450"/>
      <c r="B142" s="453"/>
      <c r="C142" s="68" t="s">
        <v>141</v>
      </c>
      <c r="D142" s="69">
        <v>0</v>
      </c>
      <c r="E142" s="70">
        <v>0</v>
      </c>
      <c r="F142" s="70">
        <v>0</v>
      </c>
      <c r="G142" s="88">
        <f t="shared" si="0"/>
        <v>0</v>
      </c>
      <c r="H142" s="89">
        <f t="shared" si="1"/>
        <v>0</v>
      </c>
      <c r="I142" s="51"/>
    </row>
    <row r="143" spans="1:9" s="50" customFormat="1" ht="40.200000000000003" customHeight="1">
      <c r="A143" s="450"/>
      <c r="B143" s="453"/>
      <c r="C143" s="71" t="s">
        <v>143</v>
      </c>
      <c r="D143" s="65">
        <v>0</v>
      </c>
      <c r="E143" s="66">
        <v>0</v>
      </c>
      <c r="F143" s="66">
        <v>0</v>
      </c>
      <c r="G143" s="86">
        <f t="shared" si="0"/>
        <v>0</v>
      </c>
      <c r="H143" s="87">
        <f t="shared" si="1"/>
        <v>0</v>
      </c>
      <c r="I143" s="51"/>
    </row>
    <row r="144" spans="1:9" s="50" customFormat="1" ht="40.200000000000003" customHeight="1">
      <c r="A144" s="450"/>
      <c r="B144" s="453"/>
      <c r="C144" s="68" t="s">
        <v>141</v>
      </c>
      <c r="D144" s="69">
        <v>0</v>
      </c>
      <c r="E144" s="70">
        <v>0</v>
      </c>
      <c r="F144" s="70">
        <v>0</v>
      </c>
      <c r="G144" s="88">
        <f t="shared" si="0"/>
        <v>0</v>
      </c>
      <c r="H144" s="89">
        <f t="shared" si="1"/>
        <v>0</v>
      </c>
      <c r="I144" s="51"/>
    </row>
    <row r="145" spans="1:9" s="50" customFormat="1" ht="40.200000000000003" customHeight="1">
      <c r="A145" s="450"/>
      <c r="B145" s="453"/>
      <c r="C145" s="71" t="s">
        <v>144</v>
      </c>
      <c r="D145" s="65">
        <v>0</v>
      </c>
      <c r="E145" s="66">
        <v>0</v>
      </c>
      <c r="F145" s="66">
        <v>0</v>
      </c>
      <c r="G145" s="86">
        <f t="shared" si="0"/>
        <v>0</v>
      </c>
      <c r="H145" s="87">
        <f t="shared" si="1"/>
        <v>0</v>
      </c>
      <c r="I145" s="51"/>
    </row>
    <row r="146" spans="1:9" s="50" customFormat="1" ht="40.200000000000003" customHeight="1">
      <c r="A146" s="450"/>
      <c r="B146" s="453"/>
      <c r="C146" s="68" t="s">
        <v>141</v>
      </c>
      <c r="D146" s="69">
        <v>0</v>
      </c>
      <c r="E146" s="70">
        <v>0</v>
      </c>
      <c r="F146" s="70">
        <v>0</v>
      </c>
      <c r="G146" s="88">
        <f t="shared" si="0"/>
        <v>0</v>
      </c>
      <c r="H146" s="89">
        <f t="shared" si="1"/>
        <v>0</v>
      </c>
      <c r="I146" s="51"/>
    </row>
    <row r="147" spans="1:9" s="50" customFormat="1" ht="40.200000000000003" customHeight="1">
      <c r="A147" s="450"/>
      <c r="B147" s="453"/>
      <c r="C147" s="71" t="s">
        <v>145</v>
      </c>
      <c r="D147" s="65">
        <v>0</v>
      </c>
      <c r="E147" s="66">
        <v>0</v>
      </c>
      <c r="F147" s="66">
        <v>0</v>
      </c>
      <c r="G147" s="86">
        <f t="shared" si="0"/>
        <v>0</v>
      </c>
      <c r="H147" s="87">
        <f t="shared" si="1"/>
        <v>0</v>
      </c>
      <c r="I147" s="51"/>
    </row>
    <row r="148" spans="1:9" s="50" customFormat="1" ht="40.200000000000003" customHeight="1">
      <c r="A148" s="450"/>
      <c r="B148" s="453"/>
      <c r="C148" s="68" t="s">
        <v>141</v>
      </c>
      <c r="D148" s="69">
        <v>0</v>
      </c>
      <c r="E148" s="70">
        <v>0</v>
      </c>
      <c r="F148" s="70">
        <v>0</v>
      </c>
      <c r="G148" s="88">
        <f t="shared" si="0"/>
        <v>0</v>
      </c>
      <c r="H148" s="89">
        <f t="shared" si="1"/>
        <v>0</v>
      </c>
      <c r="I148" s="51"/>
    </row>
    <row r="149" spans="1:9" s="50" customFormat="1" ht="40.200000000000003" customHeight="1">
      <c r="A149" s="450"/>
      <c r="B149" s="453"/>
      <c r="C149" s="71" t="s">
        <v>146</v>
      </c>
      <c r="D149" s="65">
        <v>0</v>
      </c>
      <c r="E149" s="66">
        <v>0</v>
      </c>
      <c r="F149" s="66">
        <v>0</v>
      </c>
      <c r="G149" s="86">
        <f t="shared" si="0"/>
        <v>0</v>
      </c>
      <c r="H149" s="87">
        <f t="shared" si="1"/>
        <v>0</v>
      </c>
      <c r="I149" s="51"/>
    </row>
    <row r="150" spans="1:9" s="50" customFormat="1" ht="40.200000000000003" customHeight="1">
      <c r="A150" s="450"/>
      <c r="B150" s="453"/>
      <c r="C150" s="68" t="s">
        <v>141</v>
      </c>
      <c r="D150" s="69">
        <v>0</v>
      </c>
      <c r="E150" s="70">
        <v>0</v>
      </c>
      <c r="F150" s="70">
        <v>0</v>
      </c>
      <c r="G150" s="88">
        <f t="shared" si="0"/>
        <v>0</v>
      </c>
      <c r="H150" s="89">
        <f t="shared" si="1"/>
        <v>0</v>
      </c>
      <c r="I150" s="51"/>
    </row>
    <row r="151" spans="1:9" s="50" customFormat="1" ht="40.200000000000003" customHeight="1">
      <c r="A151" s="450"/>
      <c r="B151" s="453"/>
      <c r="C151" s="71" t="s">
        <v>147</v>
      </c>
      <c r="D151" s="65">
        <v>0</v>
      </c>
      <c r="E151" s="66">
        <v>0</v>
      </c>
      <c r="F151" s="66">
        <v>0</v>
      </c>
      <c r="G151" s="86">
        <f t="shared" si="0"/>
        <v>0</v>
      </c>
      <c r="H151" s="87">
        <f t="shared" si="1"/>
        <v>0</v>
      </c>
      <c r="I151" s="51"/>
    </row>
    <row r="152" spans="1:9" s="50" customFormat="1" ht="40.200000000000003" customHeight="1">
      <c r="A152" s="450"/>
      <c r="B152" s="453"/>
      <c r="C152" s="71" t="s">
        <v>148</v>
      </c>
      <c r="D152" s="65">
        <v>0</v>
      </c>
      <c r="E152" s="66">
        <v>0</v>
      </c>
      <c r="F152" s="66">
        <v>0</v>
      </c>
      <c r="G152" s="86">
        <f t="shared" si="0"/>
        <v>0</v>
      </c>
      <c r="H152" s="87">
        <f t="shared" si="1"/>
        <v>0</v>
      </c>
      <c r="I152" s="51"/>
    </row>
    <row r="153" spans="1:9" s="50" customFormat="1" ht="40.200000000000003" customHeight="1">
      <c r="A153" s="450"/>
      <c r="B153" s="454"/>
      <c r="C153" s="68" t="s">
        <v>141</v>
      </c>
      <c r="D153" s="69">
        <v>0</v>
      </c>
      <c r="E153" s="70">
        <v>0</v>
      </c>
      <c r="F153" s="70">
        <v>0</v>
      </c>
      <c r="G153" s="88">
        <f t="shared" si="0"/>
        <v>0</v>
      </c>
      <c r="H153" s="89">
        <f t="shared" si="1"/>
        <v>0</v>
      </c>
      <c r="I153" s="51"/>
    </row>
    <row r="154" spans="1:9" s="50" customFormat="1" ht="40.200000000000003" customHeight="1">
      <c r="A154" s="450"/>
      <c r="B154" s="452" t="s">
        <v>149</v>
      </c>
      <c r="C154" s="72" t="s">
        <v>150</v>
      </c>
      <c r="D154" s="65">
        <v>0</v>
      </c>
      <c r="E154" s="66">
        <v>0</v>
      </c>
      <c r="F154" s="66">
        <v>0</v>
      </c>
      <c r="G154" s="86">
        <f t="shared" si="0"/>
        <v>0</v>
      </c>
      <c r="H154" s="91">
        <f t="shared" si="1"/>
        <v>0</v>
      </c>
      <c r="I154" s="51"/>
    </row>
    <row r="155" spans="1:9" s="50" customFormat="1" ht="40.200000000000003" customHeight="1">
      <c r="A155" s="450"/>
      <c r="B155" s="453"/>
      <c r="C155" s="72" t="s">
        <v>151</v>
      </c>
      <c r="D155" s="65">
        <v>0</v>
      </c>
      <c r="E155" s="66">
        <v>0</v>
      </c>
      <c r="F155" s="66">
        <v>0</v>
      </c>
      <c r="G155" s="86">
        <f t="shared" si="0"/>
        <v>0</v>
      </c>
      <c r="H155" s="91">
        <f t="shared" si="1"/>
        <v>0</v>
      </c>
      <c r="I155" s="51"/>
    </row>
    <row r="156" spans="1:9" s="50" customFormat="1" ht="40.200000000000003" customHeight="1">
      <c r="A156" s="450"/>
      <c r="B156" s="453"/>
      <c r="C156" s="72" t="s">
        <v>152</v>
      </c>
      <c r="D156" s="65">
        <v>0</v>
      </c>
      <c r="E156" s="66">
        <v>0</v>
      </c>
      <c r="F156" s="66">
        <v>0</v>
      </c>
      <c r="G156" s="86">
        <f t="shared" si="0"/>
        <v>0</v>
      </c>
      <c r="H156" s="91">
        <f t="shared" si="1"/>
        <v>0</v>
      </c>
      <c r="I156" s="51"/>
    </row>
    <row r="157" spans="1:9" s="50" customFormat="1" ht="40.200000000000003" customHeight="1">
      <c r="A157" s="450"/>
      <c r="B157" s="453"/>
      <c r="C157" s="72" t="s">
        <v>153</v>
      </c>
      <c r="D157" s="65">
        <v>0</v>
      </c>
      <c r="E157" s="66">
        <v>0</v>
      </c>
      <c r="F157" s="66">
        <v>0</v>
      </c>
      <c r="G157" s="86">
        <f t="shared" si="0"/>
        <v>0</v>
      </c>
      <c r="H157" s="91">
        <f t="shared" si="1"/>
        <v>0</v>
      </c>
      <c r="I157" s="51"/>
    </row>
    <row r="158" spans="1:9" s="50" customFormat="1" ht="40.200000000000003" customHeight="1">
      <c r="A158" s="450"/>
      <c r="B158" s="453"/>
      <c r="C158" s="71" t="s">
        <v>154</v>
      </c>
      <c r="D158" s="65">
        <v>0</v>
      </c>
      <c r="E158" s="66">
        <v>0</v>
      </c>
      <c r="F158" s="66">
        <v>0</v>
      </c>
      <c r="G158" s="86">
        <f t="shared" si="0"/>
        <v>0</v>
      </c>
      <c r="H158" s="87">
        <f t="shared" si="1"/>
        <v>0</v>
      </c>
      <c r="I158" s="51"/>
    </row>
    <row r="159" spans="1:9" s="50" customFormat="1" ht="40.200000000000003" customHeight="1">
      <c r="A159" s="450"/>
      <c r="B159" s="453"/>
      <c r="C159" s="68" t="s">
        <v>141</v>
      </c>
      <c r="D159" s="69">
        <v>0</v>
      </c>
      <c r="E159" s="70">
        <v>0</v>
      </c>
      <c r="F159" s="70">
        <v>0</v>
      </c>
      <c r="G159" s="88">
        <f t="shared" si="0"/>
        <v>0</v>
      </c>
      <c r="H159" s="89">
        <f t="shared" si="1"/>
        <v>0</v>
      </c>
      <c r="I159" s="51"/>
    </row>
    <row r="160" spans="1:9" s="50" customFormat="1" ht="40.200000000000003" customHeight="1">
      <c r="A160" s="450"/>
      <c r="B160" s="453"/>
      <c r="C160" s="71" t="s">
        <v>155</v>
      </c>
      <c r="D160" s="65">
        <v>0</v>
      </c>
      <c r="E160" s="66">
        <v>0</v>
      </c>
      <c r="F160" s="66">
        <v>0</v>
      </c>
      <c r="G160" s="86">
        <f t="shared" si="0"/>
        <v>0</v>
      </c>
      <c r="H160" s="87">
        <f t="shared" si="1"/>
        <v>0</v>
      </c>
      <c r="I160" s="51"/>
    </row>
    <row r="161" spans="1:9" s="50" customFormat="1" ht="40.200000000000003" customHeight="1">
      <c r="A161" s="450"/>
      <c r="B161" s="453"/>
      <c r="C161" s="68" t="s">
        <v>141</v>
      </c>
      <c r="D161" s="69">
        <v>0</v>
      </c>
      <c r="E161" s="70">
        <v>0</v>
      </c>
      <c r="F161" s="70">
        <v>0</v>
      </c>
      <c r="G161" s="88">
        <f t="shared" si="0"/>
        <v>0</v>
      </c>
      <c r="H161" s="89">
        <f t="shared" si="1"/>
        <v>0</v>
      </c>
      <c r="I161" s="51"/>
    </row>
    <row r="162" spans="1:9" s="50" customFormat="1" ht="40.200000000000003" customHeight="1">
      <c r="A162" s="450"/>
      <c r="B162" s="454"/>
      <c r="C162" s="72" t="s">
        <v>156</v>
      </c>
      <c r="D162" s="65">
        <v>0</v>
      </c>
      <c r="E162" s="66">
        <v>0</v>
      </c>
      <c r="F162" s="66">
        <v>0</v>
      </c>
      <c r="G162" s="86">
        <f t="shared" si="0"/>
        <v>0</v>
      </c>
      <c r="H162" s="91">
        <f t="shared" si="1"/>
        <v>0</v>
      </c>
      <c r="I162" s="51"/>
    </row>
    <row r="163" spans="1:9" s="50" customFormat="1" ht="40.200000000000003" customHeight="1">
      <c r="A163" s="450"/>
      <c r="B163" s="452" t="s">
        <v>157</v>
      </c>
      <c r="C163" s="72" t="s">
        <v>158</v>
      </c>
      <c r="D163" s="65">
        <v>0</v>
      </c>
      <c r="E163" s="66">
        <v>0</v>
      </c>
      <c r="F163" s="66">
        <v>0</v>
      </c>
      <c r="G163" s="86">
        <f t="shared" si="0"/>
        <v>0</v>
      </c>
      <c r="H163" s="91">
        <f t="shared" si="1"/>
        <v>0</v>
      </c>
      <c r="I163" s="51"/>
    </row>
    <row r="164" spans="1:9" s="50" customFormat="1" ht="40.200000000000003" customHeight="1">
      <c r="A164" s="450"/>
      <c r="B164" s="453"/>
      <c r="C164" s="72" t="s">
        <v>159</v>
      </c>
      <c r="D164" s="65">
        <v>0</v>
      </c>
      <c r="E164" s="66">
        <v>0</v>
      </c>
      <c r="F164" s="66">
        <v>0</v>
      </c>
      <c r="G164" s="86">
        <f t="shared" si="0"/>
        <v>0</v>
      </c>
      <c r="H164" s="91">
        <f t="shared" si="1"/>
        <v>0</v>
      </c>
      <c r="I164" s="51"/>
    </row>
    <row r="165" spans="1:9" s="50" customFormat="1" ht="40.200000000000003" customHeight="1">
      <c r="A165" s="450"/>
      <c r="B165" s="453"/>
      <c r="C165" s="72" t="s">
        <v>160</v>
      </c>
      <c r="D165" s="65">
        <v>0</v>
      </c>
      <c r="E165" s="66">
        <v>0</v>
      </c>
      <c r="F165" s="66">
        <v>0</v>
      </c>
      <c r="G165" s="86">
        <f t="shared" si="0"/>
        <v>0</v>
      </c>
      <c r="H165" s="91">
        <f t="shared" si="1"/>
        <v>0</v>
      </c>
      <c r="I165" s="51"/>
    </row>
    <row r="166" spans="1:9" s="50" customFormat="1" ht="40.200000000000003" customHeight="1">
      <c r="A166" s="450"/>
      <c r="B166" s="453"/>
      <c r="C166" s="72" t="s">
        <v>161</v>
      </c>
      <c r="D166" s="65">
        <v>0</v>
      </c>
      <c r="E166" s="66">
        <v>0</v>
      </c>
      <c r="F166" s="66">
        <v>0</v>
      </c>
      <c r="G166" s="86">
        <f t="shared" si="0"/>
        <v>0</v>
      </c>
      <c r="H166" s="91">
        <f t="shared" si="1"/>
        <v>0</v>
      </c>
      <c r="I166" s="51"/>
    </row>
    <row r="167" spans="1:9" s="50" customFormat="1" ht="40.200000000000003" customHeight="1">
      <c r="A167" s="450"/>
      <c r="B167" s="453"/>
      <c r="C167" s="72" t="s">
        <v>162</v>
      </c>
      <c r="D167" s="65">
        <v>0</v>
      </c>
      <c r="E167" s="66">
        <v>0</v>
      </c>
      <c r="F167" s="66">
        <v>0</v>
      </c>
      <c r="G167" s="86">
        <f t="shared" si="0"/>
        <v>0</v>
      </c>
      <c r="H167" s="91">
        <f t="shared" si="1"/>
        <v>0</v>
      </c>
      <c r="I167" s="51"/>
    </row>
    <row r="168" spans="1:9" s="50" customFormat="1" ht="40.200000000000003" customHeight="1">
      <c r="A168" s="450"/>
      <c r="B168" s="453"/>
      <c r="C168" s="72" t="s">
        <v>163</v>
      </c>
      <c r="D168" s="65">
        <v>0</v>
      </c>
      <c r="E168" s="66">
        <v>0</v>
      </c>
      <c r="F168" s="66">
        <v>0</v>
      </c>
      <c r="G168" s="86">
        <f t="shared" si="0"/>
        <v>0</v>
      </c>
      <c r="H168" s="91">
        <f t="shared" si="1"/>
        <v>0</v>
      </c>
      <c r="I168" s="51"/>
    </row>
    <row r="169" spans="1:9" s="50" customFormat="1" ht="40.200000000000003" customHeight="1">
      <c r="A169" s="450"/>
      <c r="B169" s="454"/>
      <c r="C169" s="72" t="s">
        <v>164</v>
      </c>
      <c r="D169" s="65">
        <v>0</v>
      </c>
      <c r="E169" s="66">
        <v>0</v>
      </c>
      <c r="F169" s="66">
        <v>0</v>
      </c>
      <c r="G169" s="86">
        <f t="shared" si="0"/>
        <v>0</v>
      </c>
      <c r="H169" s="91">
        <f t="shared" si="1"/>
        <v>0</v>
      </c>
      <c r="I169" s="51"/>
    </row>
    <row r="170" spans="1:9" s="50" customFormat="1" ht="40.200000000000003" customHeight="1">
      <c r="A170" s="450"/>
      <c r="B170" s="455" t="s">
        <v>201</v>
      </c>
      <c r="C170" s="72" t="s">
        <v>165</v>
      </c>
      <c r="D170" s="65">
        <v>0</v>
      </c>
      <c r="E170" s="66">
        <v>0</v>
      </c>
      <c r="F170" s="66">
        <v>0</v>
      </c>
      <c r="G170" s="86">
        <f t="shared" si="0"/>
        <v>0</v>
      </c>
      <c r="H170" s="91">
        <f t="shared" si="1"/>
        <v>0</v>
      </c>
      <c r="I170" s="51"/>
    </row>
    <row r="171" spans="1:9" s="50" customFormat="1" ht="40.200000000000003" customHeight="1">
      <c r="A171" s="450"/>
      <c r="B171" s="456"/>
      <c r="C171" s="72" t="s">
        <v>166</v>
      </c>
      <c r="D171" s="65">
        <v>0</v>
      </c>
      <c r="E171" s="66">
        <v>0</v>
      </c>
      <c r="F171" s="66">
        <v>0</v>
      </c>
      <c r="G171" s="86">
        <f t="shared" si="0"/>
        <v>0</v>
      </c>
      <c r="H171" s="91">
        <f t="shared" si="1"/>
        <v>0</v>
      </c>
      <c r="I171" s="51"/>
    </row>
    <row r="172" spans="1:9" s="50" customFormat="1" ht="40.200000000000003" customHeight="1">
      <c r="A172" s="450"/>
      <c r="B172" s="456"/>
      <c r="C172" s="72" t="s">
        <v>167</v>
      </c>
      <c r="D172" s="65">
        <v>0</v>
      </c>
      <c r="E172" s="66">
        <v>0</v>
      </c>
      <c r="F172" s="66">
        <v>0</v>
      </c>
      <c r="G172" s="86">
        <f t="shared" si="0"/>
        <v>0</v>
      </c>
      <c r="H172" s="91">
        <f t="shared" si="1"/>
        <v>0</v>
      </c>
      <c r="I172" s="51"/>
    </row>
    <row r="173" spans="1:9" s="50" customFormat="1" ht="40.200000000000003" customHeight="1">
      <c r="A173" s="450"/>
      <c r="B173" s="456"/>
      <c r="C173" s="72" t="s">
        <v>168</v>
      </c>
      <c r="D173" s="65">
        <v>0</v>
      </c>
      <c r="E173" s="66">
        <v>0</v>
      </c>
      <c r="F173" s="66">
        <v>0</v>
      </c>
      <c r="G173" s="86">
        <f t="shared" si="0"/>
        <v>0</v>
      </c>
      <c r="H173" s="91">
        <f t="shared" si="1"/>
        <v>0</v>
      </c>
      <c r="I173" s="51"/>
    </row>
    <row r="174" spans="1:9" s="50" customFormat="1" ht="40.200000000000003" customHeight="1">
      <c r="A174" s="451"/>
      <c r="B174" s="457"/>
      <c r="C174" s="72" t="s">
        <v>169</v>
      </c>
      <c r="D174" s="65">
        <v>0</v>
      </c>
      <c r="E174" s="66">
        <v>0</v>
      </c>
      <c r="F174" s="66">
        <v>0</v>
      </c>
      <c r="G174" s="86">
        <f t="shared" si="0"/>
        <v>0</v>
      </c>
      <c r="H174" s="91">
        <f t="shared" si="1"/>
        <v>0</v>
      </c>
      <c r="I174" s="51"/>
    </row>
    <row r="175" spans="1:9" s="50" customFormat="1" ht="40.200000000000003" customHeight="1">
      <c r="A175" s="438" t="s">
        <v>170</v>
      </c>
      <c r="B175" s="440"/>
      <c r="C175" s="72" t="s">
        <v>171</v>
      </c>
      <c r="D175" s="65">
        <v>0</v>
      </c>
      <c r="E175" s="66">
        <v>0</v>
      </c>
      <c r="F175" s="66">
        <v>0</v>
      </c>
      <c r="G175" s="86">
        <f t="shared" si="0"/>
        <v>0</v>
      </c>
      <c r="H175" s="91">
        <f t="shared" si="1"/>
        <v>0</v>
      </c>
      <c r="I175" s="51"/>
    </row>
    <row r="176" spans="1:9" s="50" customFormat="1" ht="40.200000000000003" customHeight="1">
      <c r="A176" s="438"/>
      <c r="B176" s="440"/>
      <c r="C176" s="72" t="s">
        <v>172</v>
      </c>
      <c r="D176" s="65">
        <v>0</v>
      </c>
      <c r="E176" s="66">
        <v>0</v>
      </c>
      <c r="F176" s="66">
        <v>0</v>
      </c>
      <c r="G176" s="86">
        <f t="shared" si="0"/>
        <v>0</v>
      </c>
      <c r="H176" s="91">
        <f t="shared" si="1"/>
        <v>0</v>
      </c>
      <c r="I176" s="51"/>
    </row>
    <row r="177" spans="1:11" s="50" customFormat="1" ht="40.200000000000003" customHeight="1">
      <c r="A177" s="438"/>
      <c r="B177" s="440"/>
      <c r="C177" s="72" t="s">
        <v>173</v>
      </c>
      <c r="D177" s="65">
        <v>0</v>
      </c>
      <c r="E177" s="66">
        <v>0</v>
      </c>
      <c r="F177" s="66">
        <v>0</v>
      </c>
      <c r="G177" s="86">
        <f t="shared" si="0"/>
        <v>0</v>
      </c>
      <c r="H177" s="91">
        <f t="shared" si="1"/>
        <v>0</v>
      </c>
      <c r="I177" s="51"/>
    </row>
    <row r="178" spans="1:11" s="50" customFormat="1" ht="40.200000000000003" customHeight="1">
      <c r="A178" s="438"/>
      <c r="B178" s="440"/>
      <c r="C178" s="72" t="s">
        <v>174</v>
      </c>
      <c r="D178" s="65">
        <v>0</v>
      </c>
      <c r="E178" s="66">
        <v>0</v>
      </c>
      <c r="F178" s="66">
        <v>0</v>
      </c>
      <c r="G178" s="86">
        <f t="shared" si="0"/>
        <v>0</v>
      </c>
      <c r="H178" s="91">
        <f t="shared" si="1"/>
        <v>0</v>
      </c>
      <c r="I178" s="51"/>
    </row>
    <row r="179" spans="1:11" s="50" customFormat="1" ht="40.200000000000003" customHeight="1">
      <c r="A179" s="438"/>
      <c r="B179" s="440"/>
      <c r="C179" s="72" t="s">
        <v>175</v>
      </c>
      <c r="D179" s="65">
        <v>0</v>
      </c>
      <c r="E179" s="66">
        <v>0</v>
      </c>
      <c r="F179" s="66">
        <v>0</v>
      </c>
      <c r="G179" s="86">
        <f t="shared" si="0"/>
        <v>0</v>
      </c>
      <c r="H179" s="91">
        <f t="shared" si="1"/>
        <v>0</v>
      </c>
      <c r="I179" s="51"/>
    </row>
    <row r="180" spans="1:11" s="50" customFormat="1" ht="40.200000000000003" customHeight="1" thickBot="1">
      <c r="A180" s="439"/>
      <c r="B180" s="441"/>
      <c r="C180" s="214" t="s">
        <v>176</v>
      </c>
      <c r="D180" s="200">
        <v>0</v>
      </c>
      <c r="E180" s="201">
        <v>0</v>
      </c>
      <c r="F180" s="201">
        <v>0</v>
      </c>
      <c r="G180" s="202">
        <f t="shared" si="0"/>
        <v>0</v>
      </c>
      <c r="H180" s="203">
        <f t="shared" si="1"/>
        <v>0</v>
      </c>
      <c r="I180" s="75"/>
      <c r="K180" s="60"/>
    </row>
    <row r="181" spans="1:11" s="50" customFormat="1" ht="40.200000000000003" customHeight="1" thickTop="1">
      <c r="A181" s="205" t="s">
        <v>74</v>
      </c>
      <c r="B181" s="224"/>
      <c r="C181" s="206" t="s">
        <v>230</v>
      </c>
      <c r="D181" s="228">
        <f>SUM(D139,D141,D143,D145,D147,D149,D151,D152,D154,D155,D156,D157,D158,D160,D162,D163,D164,D165,D166,D167,D168,D169,D170,D171,D172,D173,D174,D175,D176,D177,D178,D179,D180)</f>
        <v>0</v>
      </c>
      <c r="E181" s="229">
        <f t="shared" ref="E181:F181" si="2">SUM(E139,E141,E143,E145,E147,E149,E151,E152,E154,E155,E156,E157,E158,E160,E162,E163,E164,E165,E166,E167,E168,E169,E170,E171,E172,E173,E174,E175,E176,E177,E178,E179,E180)</f>
        <v>0</v>
      </c>
      <c r="F181" s="229">
        <f t="shared" si="2"/>
        <v>0</v>
      </c>
      <c r="G181" s="204">
        <f>AVERAGE(D181:F181)</f>
        <v>0</v>
      </c>
      <c r="H181" s="179">
        <f t="shared" si="1"/>
        <v>0</v>
      </c>
      <c r="I181" s="75"/>
      <c r="K181" s="60"/>
    </row>
    <row r="182" spans="1:11" s="50" customFormat="1" ht="19.2" customHeight="1">
      <c r="A182" s="50" t="s">
        <v>177</v>
      </c>
      <c r="B182" s="60" t="s">
        <v>178</v>
      </c>
      <c r="C182" s="59"/>
      <c r="D182" s="59"/>
      <c r="E182" s="59"/>
      <c r="F182" s="59"/>
      <c r="G182" s="59"/>
      <c r="H182" s="59"/>
      <c r="I182" s="76"/>
      <c r="J182" s="59"/>
      <c r="K182" s="59"/>
    </row>
    <row r="183" spans="1:11" s="50" customFormat="1" ht="19.2" customHeight="1">
      <c r="A183" s="49"/>
      <c r="B183" s="50" t="s">
        <v>179</v>
      </c>
      <c r="C183" s="49"/>
      <c r="D183" s="49"/>
      <c r="E183" s="49"/>
      <c r="F183" s="49"/>
      <c r="G183" s="49"/>
      <c r="H183" s="49"/>
      <c r="I183" s="77"/>
      <c r="J183" s="49"/>
      <c r="K183" s="49"/>
    </row>
    <row r="184" spans="1:11" s="50" customFormat="1" ht="19.2" customHeight="1">
      <c r="A184" s="49"/>
      <c r="C184" s="49"/>
      <c r="D184" s="49"/>
      <c r="E184" s="49"/>
      <c r="F184" s="49"/>
      <c r="G184" s="49"/>
      <c r="H184" s="49"/>
      <c r="I184" s="77"/>
      <c r="J184" s="49"/>
      <c r="K184" s="49"/>
    </row>
    <row r="185" spans="1:11" s="48" customFormat="1" ht="19.95" customHeight="1">
      <c r="A185" s="47" t="s">
        <v>202</v>
      </c>
      <c r="B185" s="78" t="s">
        <v>256</v>
      </c>
      <c r="C185" s="78"/>
      <c r="D185" s="52"/>
      <c r="E185" s="52"/>
      <c r="I185" s="79"/>
    </row>
    <row r="186" spans="1:11" s="50" customFormat="1" ht="19.95" customHeight="1">
      <c r="A186" s="50" t="s">
        <v>36</v>
      </c>
      <c r="B186" s="50" t="s">
        <v>429</v>
      </c>
      <c r="C186" s="49"/>
      <c r="I186" s="51"/>
    </row>
    <row r="187" spans="1:11" s="50" customFormat="1" ht="19.95" customHeight="1">
      <c r="A187" s="436"/>
      <c r="B187" s="442" t="s">
        <v>260</v>
      </c>
      <c r="C187" s="443"/>
      <c r="D187" s="446" t="s">
        <v>254</v>
      </c>
      <c r="E187" s="447"/>
      <c r="F187" s="447"/>
      <c r="G187" s="448"/>
      <c r="H187" s="51"/>
    </row>
    <row r="188" spans="1:11" s="50" customFormat="1" ht="22.8">
      <c r="A188" s="437"/>
      <c r="B188" s="444"/>
      <c r="C188" s="445"/>
      <c r="D188" s="61">
        <v>2021</v>
      </c>
      <c r="E188" s="62">
        <v>2022</v>
      </c>
      <c r="F188" s="80">
        <v>2023</v>
      </c>
      <c r="G188" s="208" t="s">
        <v>269</v>
      </c>
      <c r="H188" s="51"/>
    </row>
    <row r="189" spans="1:11" s="50" customFormat="1" ht="27" customHeight="1">
      <c r="A189" s="55">
        <v>1</v>
      </c>
      <c r="B189" s="432" t="s">
        <v>258</v>
      </c>
      <c r="C189" s="433"/>
      <c r="D189" s="73">
        <v>0</v>
      </c>
      <c r="E189" s="74">
        <v>0</v>
      </c>
      <c r="F189" s="81">
        <v>0</v>
      </c>
      <c r="G189" s="92">
        <f>AVERAGE(D189:F189)</f>
        <v>0</v>
      </c>
      <c r="I189" s="51"/>
    </row>
    <row r="190" spans="1:11" s="50" customFormat="1" ht="27" customHeight="1">
      <c r="A190" s="55">
        <v>2</v>
      </c>
      <c r="B190" s="432" t="s">
        <v>259</v>
      </c>
      <c r="C190" s="433"/>
      <c r="D190" s="73">
        <v>0</v>
      </c>
      <c r="E190" s="74">
        <v>0</v>
      </c>
      <c r="F190" s="81">
        <v>0</v>
      </c>
      <c r="G190" s="92">
        <f>AVERAGE(D190:F190)</f>
        <v>0</v>
      </c>
      <c r="I190" s="51"/>
    </row>
    <row r="191" spans="1:11" s="26" customFormat="1" ht="27" customHeight="1">
      <c r="B191" s="27"/>
      <c r="C191" s="27"/>
      <c r="I191" s="28"/>
    </row>
    <row r="192" spans="1:11" s="50" customFormat="1" ht="19.95" customHeight="1">
      <c r="A192" s="47" t="s">
        <v>257</v>
      </c>
      <c r="B192" s="48" t="s">
        <v>306</v>
      </c>
      <c r="C192" s="49"/>
      <c r="I192" s="51"/>
    </row>
    <row r="193" spans="1:9" s="26" customFormat="1" ht="27" customHeight="1">
      <c r="A193" s="207">
        <v>1</v>
      </c>
      <c r="B193" s="397" t="s">
        <v>241</v>
      </c>
      <c r="C193" s="397"/>
      <c r="D193" s="211"/>
      <c r="I193" s="28"/>
    </row>
    <row r="194" spans="1:9" s="26" customFormat="1" ht="27" customHeight="1">
      <c r="A194" s="207">
        <v>2</v>
      </c>
      <c r="B194" s="397" t="s">
        <v>242</v>
      </c>
      <c r="C194" s="397"/>
      <c r="D194" s="211"/>
      <c r="I194" s="28"/>
    </row>
    <row r="195" spans="1:9" s="26" customFormat="1" ht="27" customHeight="1">
      <c r="A195" s="207">
        <v>3</v>
      </c>
      <c r="B195" s="397" t="s">
        <v>243</v>
      </c>
      <c r="C195" s="397"/>
      <c r="D195" s="211"/>
      <c r="I195" s="28"/>
    </row>
    <row r="196" spans="1:9" s="26" customFormat="1" ht="27" customHeight="1">
      <c r="A196" s="207">
        <v>4</v>
      </c>
      <c r="B196" s="397" t="s">
        <v>244</v>
      </c>
      <c r="C196" s="397"/>
      <c r="D196" s="211"/>
      <c r="I196" s="28"/>
    </row>
    <row r="197" spans="1:9" s="26" customFormat="1" ht="27" customHeight="1">
      <c r="A197" s="207">
        <v>5</v>
      </c>
      <c r="B197" s="397" t="s">
        <v>245</v>
      </c>
      <c r="C197" s="397"/>
      <c r="D197" s="211"/>
      <c r="I197" s="28"/>
    </row>
    <row r="198" spans="1:9" s="26" customFormat="1" ht="27" customHeight="1">
      <c r="A198" s="207">
        <v>6</v>
      </c>
      <c r="B198" s="397" t="s">
        <v>246</v>
      </c>
      <c r="C198" s="397"/>
      <c r="D198" s="211"/>
      <c r="I198" s="28"/>
    </row>
    <row r="199" spans="1:9" s="26" customFormat="1" ht="27" customHeight="1">
      <c r="A199" s="388">
        <v>7</v>
      </c>
      <c r="B199" s="389" t="s">
        <v>307</v>
      </c>
      <c r="C199" s="389"/>
      <c r="D199" s="184"/>
      <c r="I199" s="28"/>
    </row>
    <row r="200" spans="1:9" s="26" customFormat="1" ht="27" customHeight="1">
      <c r="A200" s="388"/>
      <c r="B200" s="382" t="s">
        <v>247</v>
      </c>
      <c r="C200" s="382"/>
      <c r="D200" s="83"/>
      <c r="I200" s="28"/>
    </row>
    <row r="201" spans="1:9" s="26" customFormat="1" ht="27" customHeight="1">
      <c r="A201" s="388">
        <v>8</v>
      </c>
      <c r="B201" s="392" t="s">
        <v>307</v>
      </c>
      <c r="C201" s="392"/>
      <c r="D201" s="82"/>
      <c r="I201" s="28"/>
    </row>
    <row r="202" spans="1:9" s="26" customFormat="1" ht="27" customHeight="1">
      <c r="A202" s="388"/>
      <c r="B202" s="391" t="s">
        <v>247</v>
      </c>
      <c r="C202" s="391"/>
      <c r="D202" s="185"/>
      <c r="I202" s="28"/>
    </row>
    <row r="203" spans="1:9" s="26" customFormat="1" ht="27" customHeight="1">
      <c r="A203" s="388">
        <v>9</v>
      </c>
      <c r="B203" s="392" t="s">
        <v>307</v>
      </c>
      <c r="C203" s="392"/>
      <c r="D203" s="82"/>
      <c r="I203" s="28"/>
    </row>
    <row r="204" spans="1:9" s="26" customFormat="1" ht="27" customHeight="1">
      <c r="A204" s="388"/>
      <c r="B204" s="382" t="s">
        <v>247</v>
      </c>
      <c r="C204" s="382"/>
      <c r="D204" s="83"/>
      <c r="I204" s="28"/>
    </row>
    <row r="205" spans="1:9" s="26" customFormat="1" ht="27" customHeight="1">
      <c r="B205" s="27"/>
      <c r="C205" s="27"/>
      <c r="I205" s="28"/>
    </row>
    <row r="206" spans="1:9" s="50" customFormat="1" ht="19.95" customHeight="1">
      <c r="A206" s="47" t="s">
        <v>308</v>
      </c>
      <c r="B206" s="48" t="s">
        <v>309</v>
      </c>
      <c r="C206" s="49"/>
      <c r="I206" s="51"/>
    </row>
    <row r="207" spans="1:9" s="26" customFormat="1" ht="27" customHeight="1">
      <c r="A207" s="207">
        <v>1</v>
      </c>
      <c r="B207" s="397" t="s">
        <v>324</v>
      </c>
      <c r="C207" s="397"/>
      <c r="D207" s="211"/>
      <c r="I207" s="28"/>
    </row>
    <row r="208" spans="1:9" s="26" customFormat="1" ht="27" customHeight="1">
      <c r="A208" s="207">
        <v>2</v>
      </c>
      <c r="B208" s="397" t="s">
        <v>325</v>
      </c>
      <c r="C208" s="397"/>
      <c r="D208" s="211"/>
      <c r="I208" s="28"/>
    </row>
    <row r="209" spans="1:9" s="26" customFormat="1" ht="27" customHeight="1">
      <c r="A209" s="207">
        <v>3</v>
      </c>
      <c r="B209" s="397" t="s">
        <v>326</v>
      </c>
      <c r="C209" s="397"/>
      <c r="D209" s="211"/>
      <c r="I209" s="28"/>
    </row>
    <row r="210" spans="1:9" s="26" customFormat="1" ht="27" customHeight="1">
      <c r="A210" s="207">
        <v>4</v>
      </c>
      <c r="B210" s="397" t="s">
        <v>327</v>
      </c>
      <c r="C210" s="397"/>
      <c r="D210" s="211"/>
      <c r="I210" s="28"/>
    </row>
    <row r="211" spans="1:9" s="26" customFormat="1" ht="27" customHeight="1">
      <c r="A211" s="207">
        <v>5</v>
      </c>
      <c r="B211" s="397" t="s">
        <v>328</v>
      </c>
      <c r="C211" s="397"/>
      <c r="D211" s="211"/>
      <c r="I211" s="28"/>
    </row>
    <row r="212" spans="1:9" s="26" customFormat="1" ht="27" customHeight="1">
      <c r="A212" s="207">
        <v>6</v>
      </c>
      <c r="B212" s="397" t="s">
        <v>58</v>
      </c>
      <c r="C212" s="397"/>
      <c r="D212" s="84" t="s">
        <v>25</v>
      </c>
      <c r="I212" s="28"/>
    </row>
    <row r="213" spans="1:9" s="26" customFormat="1" ht="27" customHeight="1">
      <c r="A213" s="207">
        <v>7</v>
      </c>
      <c r="B213" s="397" t="s">
        <v>59</v>
      </c>
      <c r="C213" s="397"/>
      <c r="D213" s="84" t="s">
        <v>25</v>
      </c>
      <c r="I213" s="28"/>
    </row>
    <row r="214" spans="1:9" s="26" customFormat="1" ht="27" customHeight="1">
      <c r="A214" s="207">
        <v>8</v>
      </c>
      <c r="B214" s="397" t="s">
        <v>60</v>
      </c>
      <c r="C214" s="397"/>
      <c r="D214" s="84" t="s">
        <v>25</v>
      </c>
      <c r="I214" s="28"/>
    </row>
    <row r="215" spans="1:9" s="26" customFormat="1" ht="27" customHeight="1">
      <c r="A215" s="207">
        <v>9</v>
      </c>
      <c r="B215" s="397" t="s">
        <v>61</v>
      </c>
      <c r="C215" s="397"/>
      <c r="D215" s="84" t="s">
        <v>25</v>
      </c>
      <c r="I215" s="28"/>
    </row>
  </sheetData>
  <sheetProtection algorithmName="SHA-512" hashValue="aXejJcKWiSCB0S19ckmVOxKnH6t7YNP+azbOEHUpo57fPxzT6clASKMCCgZYxkCqmIjF/1wR/vR/GErCnP/2JQ==" saltValue="ge30OPhrVs00qv60T3U3hg==" spinCount="100000" sheet="1" scenarios="1" formatCells="0" formatRows="0"/>
  <mergeCells count="164">
    <mergeCell ref="B210:C210"/>
    <mergeCell ref="B211:C211"/>
    <mergeCell ref="B212:C212"/>
    <mergeCell ref="B213:C213"/>
    <mergeCell ref="B214:C214"/>
    <mergeCell ref="B215:C215"/>
    <mergeCell ref="A203:A204"/>
    <mergeCell ref="B203:C203"/>
    <mergeCell ref="B204:C204"/>
    <mergeCell ref="B207:C207"/>
    <mergeCell ref="B208:C208"/>
    <mergeCell ref="B209:C209"/>
    <mergeCell ref="B198:C198"/>
    <mergeCell ref="A199:A200"/>
    <mergeCell ref="B199:C199"/>
    <mergeCell ref="B200:C200"/>
    <mergeCell ref="A201:A202"/>
    <mergeCell ref="B201:C201"/>
    <mergeCell ref="B202:C202"/>
    <mergeCell ref="B190:C190"/>
    <mergeCell ref="B193:C193"/>
    <mergeCell ref="B194:C194"/>
    <mergeCell ref="B195:C195"/>
    <mergeCell ref="B196:C196"/>
    <mergeCell ref="B197:C197"/>
    <mergeCell ref="A175:A180"/>
    <mergeCell ref="B175:B180"/>
    <mergeCell ref="A187:A188"/>
    <mergeCell ref="B187:C188"/>
    <mergeCell ref="D187:G187"/>
    <mergeCell ref="B189:C189"/>
    <mergeCell ref="A137:A138"/>
    <mergeCell ref="B137:B138"/>
    <mergeCell ref="C137:C138"/>
    <mergeCell ref="D137:G137"/>
    <mergeCell ref="A139:A174"/>
    <mergeCell ref="B139:B153"/>
    <mergeCell ref="B154:B162"/>
    <mergeCell ref="B163:B169"/>
    <mergeCell ref="B170:B174"/>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0:C110"/>
    <mergeCell ref="B115:C115"/>
    <mergeCell ref="B116:C116"/>
    <mergeCell ref="B117:C117"/>
    <mergeCell ref="B118:C118"/>
    <mergeCell ref="B119:C119"/>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H71"/>
    <mergeCell ref="B76:C76"/>
    <mergeCell ref="B77:C77"/>
    <mergeCell ref="B78:C78"/>
    <mergeCell ref="B79:C79"/>
    <mergeCell ref="C64:H64"/>
    <mergeCell ref="C65:H65"/>
    <mergeCell ref="C66:H66"/>
    <mergeCell ref="C67:H67"/>
    <mergeCell ref="C68:H68"/>
    <mergeCell ref="C69:H69"/>
    <mergeCell ref="A53:A70"/>
    <mergeCell ref="B53:B70"/>
    <mergeCell ref="C53:H53"/>
    <mergeCell ref="C54:H54"/>
    <mergeCell ref="C55:H55"/>
    <mergeCell ref="C56:H56"/>
    <mergeCell ref="C57:H57"/>
    <mergeCell ref="C37:H37"/>
    <mergeCell ref="B38:H38"/>
    <mergeCell ref="B39:H39"/>
    <mergeCell ref="B40:H40"/>
    <mergeCell ref="B41:H41"/>
    <mergeCell ref="B42:H42"/>
    <mergeCell ref="C58:H58"/>
    <mergeCell ref="C59:H59"/>
    <mergeCell ref="C60:H60"/>
    <mergeCell ref="C61:H61"/>
    <mergeCell ref="C62:H62"/>
    <mergeCell ref="C63:H63"/>
    <mergeCell ref="B43:H43"/>
    <mergeCell ref="B44:H44"/>
    <mergeCell ref="B52:H52"/>
    <mergeCell ref="C70:H70"/>
    <mergeCell ref="C31:H31"/>
    <mergeCell ref="C32:H32"/>
    <mergeCell ref="C33:H33"/>
    <mergeCell ref="C34:H34"/>
    <mergeCell ref="C35:H35"/>
    <mergeCell ref="C36:H36"/>
    <mergeCell ref="A25:A27"/>
    <mergeCell ref="B25:B27"/>
    <mergeCell ref="C25:H25"/>
    <mergeCell ref="C26:H26"/>
    <mergeCell ref="C27:H27"/>
    <mergeCell ref="A28:A37"/>
    <mergeCell ref="B28:B37"/>
    <mergeCell ref="C28:H28"/>
    <mergeCell ref="C29:H29"/>
    <mergeCell ref="C30:H30"/>
    <mergeCell ref="B19:H19"/>
    <mergeCell ref="B20:H20"/>
    <mergeCell ref="A21:A24"/>
    <mergeCell ref="B21:B24"/>
    <mergeCell ref="C21:H21"/>
    <mergeCell ref="C22:H22"/>
    <mergeCell ref="C23:H23"/>
    <mergeCell ref="C24:H24"/>
    <mergeCell ref="C13:H13"/>
    <mergeCell ref="C14:H14"/>
    <mergeCell ref="A15:A18"/>
    <mergeCell ref="B15:B18"/>
    <mergeCell ref="C15:H15"/>
    <mergeCell ref="C16:H16"/>
    <mergeCell ref="C17:H17"/>
    <mergeCell ref="C18:H18"/>
    <mergeCell ref="A1:I1"/>
    <mergeCell ref="B6:H6"/>
    <mergeCell ref="A7:A14"/>
    <mergeCell ref="B7:B14"/>
    <mergeCell ref="C7:H7"/>
    <mergeCell ref="C8:H8"/>
    <mergeCell ref="C9:H9"/>
    <mergeCell ref="C10:H10"/>
    <mergeCell ref="C11:H11"/>
    <mergeCell ref="C12:H12"/>
  </mergeCells>
  <phoneticPr fontId="5"/>
  <dataValidations count="10">
    <dataValidation type="list" allowBlank="1" showInputMessage="1" showErrorMessage="1" sqref="I54 I56 I58 I60 I62 I64 I66 I68 I70">
      <formula1>"0,10,15,20,25,30,35,40,45,50,55,60,65,70,75,80,85,90"</formula1>
    </dataValidation>
    <dataValidation type="list" allowBlank="1" showInputMessage="1" showErrorMessage="1" sqref="I28">
      <formula1>"選択してください,基幹施設,連携施設"</formula1>
    </dataValidation>
    <dataValidation type="list" allowBlank="1" showInputMessage="1" showErrorMessage="1" sqref="D77:E110 D116:E132 D185:E185">
      <formula1>"選択,A,B,C,D"</formula1>
    </dataValidation>
    <dataValidation type="custom" allowBlank="1" showInputMessage="1" showErrorMessage="1" sqref="I71:I72">
      <formula1>100</formula1>
    </dataValidation>
    <dataValidation type="list" allowBlank="1" showInputMessage="1" showErrorMessage="1" sqref="I52">
      <formula1>"0,10,15,20,25,30,35,40,45,50,55,60,65,70,75,80,85,90,100"</formula1>
    </dataValidation>
    <dataValidation imeMode="fullKatakana" allowBlank="1" showInputMessage="1" showErrorMessage="1" sqref="I17:I18 I23:I24"/>
    <dataValidation imeMode="disabled" allowBlank="1" showInputMessage="1" showErrorMessage="1" sqref="I19 D189:F190 I39:I45 I25:I27 D207:D211 D193:D198 D200 D202 D204 D139:F181"/>
    <dataValidation type="list" allowBlank="1" showInputMessage="1" showErrorMessage="1" sqref="D212:D215 I30:I37">
      <formula1>"選択してください,有,無"</formula1>
    </dataValidation>
    <dataValidation type="list" allowBlank="1" showInputMessage="1" showErrorMessage="1" sqref="I8">
      <formula1>"選択してください,北海道,秋田県,岩手県,青森県,福島県,宮城県,山形県,東京都,神奈川県,千葉県,茨城県,栃木県,埼玉県,群馬県,長野県,山梨県,新潟県,静岡県,愛知県,岐阜県,三重県,福井県,石川県,富山県,滋賀県,大阪府,京都府,奈良県,和歌山県,兵庫県,鳥取県,島根県,岡山県,広島県,山口県,香川県,徳島県,高知県,愛媛県,福岡県,佐賀県,長崎県,熊本県,大分県,宮崎県,鹿児島県,沖縄県"</formula1>
    </dataValidation>
    <dataValidation type="list" allowBlank="1" showInputMessage="1" showErrorMessage="1" sqref="I29">
      <formula1>"選択してください,基幹（拠点）教育施設,関連教育施設,いずれでもない"</formula1>
    </dataValidation>
  </dataValidations>
  <pageMargins left="0.70866141732283472" right="0.70866141732283472" top="0.74803149606299213" bottom="0.74803149606299213" header="0.31496062992125984" footer="0.31496062992125984"/>
  <pageSetup paperSize="9" scale="60" fitToHeight="0" orientation="portrait" cellComments="asDisplayed" r:id="rId1"/>
  <headerFooter>
    <oddHeader>&amp;L&amp;F&amp;R&amp;A</oddHeader>
    <oddFooter>&amp;C&amp;P / &amp;N</oddFooter>
  </headerFooter>
  <rowBreaks count="3" manualBreakCount="3">
    <brk id="72" max="16383" man="1"/>
    <brk id="132" max="16383" man="1"/>
    <brk id="2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3</vt:i4>
      </vt:variant>
    </vt:vector>
  </HeadingPairs>
  <TitlesOfParts>
    <vt:vector size="49" baseType="lpstr">
      <vt:lpstr>プログラム詳細</vt:lpstr>
      <vt:lpstr>施設詳細</vt:lpstr>
      <vt:lpstr>冊子情報</vt:lpstr>
      <vt:lpstr>施設群</vt:lpstr>
      <vt:lpstr>定員計算</vt:lpstr>
      <vt:lpstr>基幹</vt:lpstr>
      <vt:lpstr>連携1</vt:lpstr>
      <vt:lpstr>連携2</vt:lpstr>
      <vt:lpstr>連携3</vt:lpstr>
      <vt:lpstr>連携4</vt:lpstr>
      <vt:lpstr>連携5</vt:lpstr>
      <vt:lpstr>連携6</vt:lpstr>
      <vt:lpstr>連携7</vt:lpstr>
      <vt:lpstr>連携8</vt:lpstr>
      <vt:lpstr>連携9</vt:lpstr>
      <vt:lpstr>連携10</vt:lpstr>
      <vt:lpstr>連携11</vt:lpstr>
      <vt:lpstr>連携12</vt:lpstr>
      <vt:lpstr>連携13</vt:lpstr>
      <vt:lpstr>連携14</vt:lpstr>
      <vt:lpstr>連携15</vt:lpstr>
      <vt:lpstr>連携16</vt:lpstr>
      <vt:lpstr>連携17</vt:lpstr>
      <vt:lpstr>連携18</vt:lpstr>
      <vt:lpstr>連携19</vt:lpstr>
      <vt:lpstr>連携20</vt:lpstr>
      <vt:lpstr>連携21</vt:lpstr>
      <vt:lpstr>連携22</vt:lpstr>
      <vt:lpstr>連携23</vt:lpstr>
      <vt:lpstr>連携24</vt:lpstr>
      <vt:lpstr>連携25</vt:lpstr>
      <vt:lpstr>連携26</vt:lpstr>
      <vt:lpstr>連携27</vt:lpstr>
      <vt:lpstr>連携28</vt:lpstr>
      <vt:lpstr>連携29</vt:lpstr>
      <vt:lpstr>連携30</vt:lpstr>
      <vt:lpstr>連携31</vt:lpstr>
      <vt:lpstr>連携32</vt:lpstr>
      <vt:lpstr>連携33</vt:lpstr>
      <vt:lpstr>連携34</vt:lpstr>
      <vt:lpstr>連携35</vt:lpstr>
      <vt:lpstr>連携36</vt:lpstr>
      <vt:lpstr>連携37</vt:lpstr>
      <vt:lpstr>連携38</vt:lpstr>
      <vt:lpstr>連携39</vt:lpstr>
      <vt:lpstr>連携40</vt:lpstr>
      <vt:lpstr>基幹!Print_Titles</vt:lpstr>
      <vt:lpstr>施設群!Print_Titles</vt:lpstr>
      <vt:lpstr>施設詳細!Print_Titles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2023-11-28T02:34:52Z</dcterms:modified>
</cp:coreProperties>
</file>